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G:\ВАЖНОЕ\"/>
    </mc:Choice>
  </mc:AlternateContent>
  <bookViews>
    <workbookView xWindow="0" yWindow="2520" windowWidth="15480" windowHeight="9600"/>
  </bookViews>
  <sheets>
    <sheet name="ТРАФАРЕТ" sheetId="1" r:id="rId1"/>
  </sheets>
  <calcPr calcId="152511" fullPrecision="0"/>
</workbook>
</file>

<file path=xl/calcChain.xml><?xml version="1.0" encoding="utf-8"?>
<calcChain xmlns="http://schemas.openxmlformats.org/spreadsheetml/2006/main">
  <c r="L72" i="1" l="1"/>
  <c r="K72" i="1"/>
  <c r="J72" i="1"/>
  <c r="K71" i="1"/>
  <c r="K70" i="1"/>
  <c r="L69" i="1"/>
  <c r="K69" i="1"/>
  <c r="J69" i="1"/>
  <c r="K68" i="1"/>
  <c r="L67" i="1"/>
  <c r="K67" i="1"/>
  <c r="J67" i="1"/>
  <c r="K66" i="1"/>
  <c r="K65" i="1"/>
  <c r="L64" i="1"/>
  <c r="K64" i="1"/>
  <c r="J64" i="1"/>
  <c r="K63" i="1"/>
  <c r="K62" i="1"/>
  <c r="L61" i="1"/>
  <c r="K61" i="1"/>
  <c r="J61" i="1"/>
  <c r="K60" i="1"/>
  <c r="K59" i="1"/>
  <c r="K58" i="1"/>
  <c r="K57" i="1"/>
  <c r="L56" i="1"/>
  <c r="K56" i="1"/>
  <c r="J56" i="1"/>
  <c r="K55" i="1"/>
  <c r="K54" i="1"/>
  <c r="K53" i="1"/>
  <c r="L52" i="1"/>
  <c r="K52" i="1"/>
  <c r="J52" i="1"/>
  <c r="K51" i="1"/>
  <c r="L50" i="1"/>
  <c r="K50" i="1"/>
  <c r="J50" i="1"/>
  <c r="K49" i="1"/>
  <c r="K48" i="1"/>
  <c r="K47" i="1"/>
  <c r="L46" i="1"/>
  <c r="K46" i="1"/>
  <c r="J46" i="1"/>
  <c r="K45" i="1"/>
  <c r="K44" i="1"/>
  <c r="K43" i="1"/>
  <c r="K42" i="1"/>
  <c r="L41" i="1"/>
  <c r="K41" i="1"/>
  <c r="J41" i="1"/>
  <c r="K40" i="1"/>
  <c r="L39" i="1"/>
  <c r="K39" i="1"/>
  <c r="J39" i="1"/>
  <c r="K38" i="1"/>
  <c r="K37" i="1"/>
  <c r="L36" i="1"/>
  <c r="K36" i="1"/>
  <c r="J36" i="1"/>
  <c r="K35" i="1"/>
  <c r="K34" i="1"/>
  <c r="L33" i="1"/>
  <c r="K33" i="1"/>
  <c r="J33" i="1"/>
  <c r="K32" i="1"/>
  <c r="K31" i="1"/>
  <c r="L30" i="1"/>
  <c r="K30" i="1"/>
  <c r="J30" i="1"/>
  <c r="L29" i="1"/>
  <c r="K29" i="1"/>
  <c r="J29" i="1"/>
  <c r="K28" i="1"/>
  <c r="K27" i="1"/>
  <c r="K26" i="1"/>
  <c r="K25" i="1"/>
  <c r="L24" i="1"/>
  <c r="K24" i="1"/>
  <c r="J24" i="1"/>
  <c r="L23" i="1"/>
  <c r="K23" i="1"/>
  <c r="J23" i="1"/>
  <c r="L22" i="1"/>
  <c r="K22" i="1"/>
  <c r="J22" i="1"/>
  <c r="L21" i="1"/>
  <c r="K21" i="1"/>
  <c r="J21" i="1"/>
  <c r="K20" i="1"/>
  <c r="K19" i="1"/>
  <c r="K18" i="1"/>
  <c r="K17" i="1"/>
  <c r="L286" i="1"/>
  <c r="K286" i="1"/>
  <c r="J286" i="1"/>
  <c r="K285" i="1"/>
  <c r="K284" i="1"/>
  <c r="K283" i="1"/>
  <c r="K282" i="1"/>
  <c r="K281" i="1"/>
  <c r="K280" i="1"/>
  <c r="L279" i="1"/>
  <c r="K279" i="1"/>
  <c r="J279" i="1"/>
  <c r="K278" i="1"/>
  <c r="K277" i="1"/>
  <c r="K276" i="1"/>
  <c r="K275" i="1"/>
  <c r="K274" i="1"/>
  <c r="L273" i="1"/>
  <c r="K273" i="1"/>
  <c r="J273" i="1"/>
  <c r="K272" i="1"/>
  <c r="K271" i="1"/>
  <c r="K270" i="1"/>
  <c r="K269" i="1"/>
  <c r="K268" i="1"/>
  <c r="K267" i="1"/>
  <c r="L266" i="1"/>
  <c r="K266" i="1"/>
  <c r="J266" i="1"/>
  <c r="K265" i="1"/>
  <c r="K264" i="1"/>
  <c r="K263" i="1"/>
  <c r="K262" i="1"/>
  <c r="K261" i="1"/>
  <c r="L260" i="1"/>
  <c r="K260" i="1"/>
  <c r="J260" i="1"/>
  <c r="K259" i="1"/>
  <c r="K258" i="1"/>
  <c r="K257" i="1"/>
  <c r="K256" i="1"/>
  <c r="K255" i="1"/>
  <c r="K254" i="1"/>
  <c r="K253" i="1"/>
  <c r="L252" i="1"/>
  <c r="K252" i="1"/>
  <c r="J252" i="1"/>
  <c r="K251" i="1"/>
  <c r="K250" i="1"/>
  <c r="K249" i="1"/>
  <c r="L248" i="1"/>
  <c r="K248" i="1"/>
  <c r="J248" i="1"/>
  <c r="K247" i="1"/>
  <c r="K246" i="1"/>
  <c r="K245" i="1"/>
  <c r="K244" i="1"/>
  <c r="K243" i="1"/>
  <c r="L242" i="1"/>
  <c r="K242" i="1"/>
  <c r="J242" i="1"/>
  <c r="K241" i="1"/>
  <c r="K240" i="1"/>
  <c r="K239" i="1"/>
  <c r="K238" i="1"/>
  <c r="L237" i="1"/>
  <c r="K237" i="1"/>
  <c r="J237" i="1"/>
  <c r="K236" i="1"/>
  <c r="K235" i="1"/>
  <c r="K234" i="1"/>
  <c r="K233" i="1"/>
  <c r="L232" i="1"/>
  <c r="K232" i="1"/>
  <c r="J232" i="1"/>
  <c r="K231" i="1"/>
  <c r="K230" i="1"/>
  <c r="K229" i="1"/>
  <c r="L228" i="1"/>
  <c r="K228" i="1"/>
  <c r="J228" i="1"/>
  <c r="K227" i="1"/>
  <c r="K226" i="1"/>
  <c r="K225" i="1"/>
  <c r="K224" i="1"/>
  <c r="K223" i="1"/>
  <c r="L222" i="1"/>
  <c r="K222" i="1"/>
  <c r="J222" i="1"/>
  <c r="K221" i="1"/>
  <c r="K220" i="1"/>
  <c r="K219" i="1"/>
  <c r="K218" i="1"/>
  <c r="K217" i="1"/>
  <c r="K216" i="1"/>
  <c r="K215" i="1"/>
  <c r="L214" i="1"/>
  <c r="K214" i="1"/>
  <c r="J214" i="1"/>
  <c r="K213" i="1"/>
  <c r="K212" i="1"/>
  <c r="K211" i="1"/>
  <c r="L210" i="1"/>
  <c r="K210" i="1"/>
  <c r="J210" i="1"/>
  <c r="K209" i="1"/>
  <c r="K208" i="1"/>
  <c r="K207" i="1"/>
  <c r="L206" i="1"/>
  <c r="K206" i="1"/>
  <c r="J206" i="1"/>
  <c r="K205" i="1"/>
  <c r="K204" i="1"/>
  <c r="K203" i="1"/>
  <c r="L202" i="1"/>
  <c r="K202" i="1"/>
  <c r="J202" i="1"/>
  <c r="K201" i="1"/>
  <c r="K200" i="1"/>
  <c r="K199" i="1"/>
  <c r="K198" i="1"/>
  <c r="K197" i="1"/>
  <c r="K196" i="1"/>
  <c r="K195" i="1"/>
  <c r="L194" i="1"/>
  <c r="K194" i="1"/>
  <c r="J194" i="1"/>
  <c r="K193" i="1"/>
  <c r="K192" i="1"/>
  <c r="K191" i="1"/>
  <c r="L190" i="1"/>
  <c r="K190" i="1"/>
  <c r="J190" i="1"/>
  <c r="K189" i="1"/>
  <c r="K188" i="1"/>
  <c r="K187" i="1"/>
  <c r="K186" i="1"/>
  <c r="K185" i="1"/>
  <c r="K184" i="1"/>
  <c r="L183" i="1"/>
  <c r="K183" i="1"/>
  <c r="J183" i="1"/>
  <c r="K182" i="1"/>
  <c r="K181" i="1"/>
  <c r="L180" i="1"/>
  <c r="K180" i="1"/>
  <c r="J180" i="1"/>
  <c r="L179" i="1"/>
  <c r="K179" i="1"/>
  <c r="J179" i="1"/>
  <c r="K178" i="1"/>
  <c r="K177" i="1"/>
  <c r="K176" i="1"/>
  <c r="K175" i="1"/>
  <c r="K174" i="1"/>
  <c r="L173" i="1"/>
  <c r="K173" i="1"/>
  <c r="J173" i="1"/>
  <c r="K172" i="1"/>
  <c r="K171" i="1"/>
  <c r="K170" i="1"/>
  <c r="K169" i="1"/>
  <c r="K168" i="1"/>
  <c r="L167" i="1"/>
  <c r="K167" i="1"/>
  <c r="J167" i="1"/>
  <c r="K166" i="1"/>
  <c r="K165" i="1"/>
  <c r="K164" i="1"/>
  <c r="L163" i="1"/>
  <c r="K163" i="1"/>
  <c r="J163" i="1"/>
  <c r="K162" i="1"/>
  <c r="K161" i="1"/>
  <c r="K160" i="1"/>
  <c r="K159" i="1"/>
  <c r="K158" i="1"/>
  <c r="L157" i="1"/>
  <c r="K157" i="1"/>
  <c r="J157" i="1"/>
  <c r="K156" i="1"/>
  <c r="K155" i="1"/>
  <c r="K154" i="1"/>
  <c r="L153" i="1"/>
  <c r="K153" i="1"/>
  <c r="J153" i="1"/>
  <c r="K152" i="1"/>
  <c r="K151" i="1"/>
  <c r="K150" i="1"/>
  <c r="L149" i="1"/>
  <c r="K149" i="1"/>
  <c r="J149" i="1"/>
  <c r="K148" i="1"/>
  <c r="K147" i="1"/>
  <c r="K146" i="1"/>
  <c r="K145" i="1"/>
  <c r="K144" i="1"/>
  <c r="L143" i="1"/>
  <c r="K143" i="1"/>
  <c r="J143" i="1"/>
  <c r="K142" i="1"/>
  <c r="K141" i="1"/>
  <c r="K140" i="1"/>
  <c r="L139" i="1"/>
  <c r="K139" i="1"/>
  <c r="J139" i="1"/>
  <c r="K138" i="1"/>
  <c r="K137" i="1"/>
  <c r="K136" i="1"/>
  <c r="K135" i="1"/>
  <c r="L134" i="1"/>
  <c r="K134" i="1"/>
  <c r="J134" i="1"/>
  <c r="K133" i="1"/>
  <c r="K132" i="1"/>
  <c r="K131" i="1"/>
  <c r="L130" i="1"/>
  <c r="K130" i="1"/>
  <c r="J130" i="1"/>
  <c r="L129" i="1"/>
  <c r="K129" i="1"/>
  <c r="J129" i="1"/>
  <c r="K128" i="1"/>
  <c r="K127" i="1"/>
  <c r="K126" i="1"/>
  <c r="L125" i="1"/>
  <c r="K125" i="1"/>
  <c r="J125" i="1"/>
  <c r="K124" i="1"/>
  <c r="K123" i="1"/>
  <c r="L122" i="1"/>
  <c r="K122" i="1"/>
  <c r="J122" i="1"/>
  <c r="L121" i="1"/>
  <c r="K121" i="1"/>
  <c r="J121" i="1"/>
  <c r="K120" i="1"/>
  <c r="K119" i="1"/>
  <c r="K118" i="1"/>
  <c r="L117" i="1"/>
  <c r="K117" i="1"/>
  <c r="J117" i="1"/>
  <c r="L116" i="1"/>
  <c r="K116" i="1"/>
  <c r="J116" i="1"/>
  <c r="K115" i="1"/>
  <c r="K114" i="1"/>
  <c r="L113" i="1"/>
  <c r="K113" i="1"/>
  <c r="J113" i="1"/>
  <c r="K112" i="1"/>
  <c r="K111" i="1"/>
  <c r="L110" i="1"/>
  <c r="K110" i="1"/>
  <c r="J110" i="1"/>
  <c r="L109" i="1"/>
  <c r="K109" i="1"/>
  <c r="J109" i="1"/>
  <c r="L108" i="1"/>
  <c r="K108" i="1"/>
  <c r="J108" i="1"/>
  <c r="K107" i="1"/>
  <c r="K106" i="1"/>
  <c r="K105" i="1"/>
  <c r="L104" i="1"/>
  <c r="K104" i="1"/>
  <c r="J104" i="1"/>
  <c r="K103" i="1"/>
  <c r="K102" i="1"/>
  <c r="K101" i="1"/>
  <c r="K100" i="1"/>
  <c r="K99" i="1"/>
  <c r="L98" i="1"/>
  <c r="K98" i="1"/>
  <c r="J98" i="1"/>
  <c r="K97" i="1"/>
  <c r="K96" i="1"/>
  <c r="K95" i="1"/>
  <c r="K94" i="1"/>
  <c r="K93" i="1"/>
  <c r="K92" i="1"/>
  <c r="L91" i="1"/>
  <c r="K91" i="1"/>
  <c r="J91" i="1"/>
  <c r="L90" i="1"/>
  <c r="K90" i="1"/>
  <c r="J90" i="1"/>
  <c r="L89" i="1"/>
  <c r="K89" i="1"/>
  <c r="J89" i="1"/>
  <c r="K88" i="1"/>
  <c r="K87" i="1"/>
  <c r="K86" i="1"/>
  <c r="K85" i="1"/>
  <c r="K84" i="1"/>
  <c r="K83" i="1"/>
  <c r="L316" i="1"/>
  <c r="K316" i="1"/>
  <c r="K315" i="1"/>
  <c r="K314" i="1"/>
  <c r="K313" i="1"/>
  <c r="K312" i="1"/>
  <c r="L321" i="1"/>
  <c r="K321" i="1"/>
  <c r="K320" i="1"/>
  <c r="K319" i="1"/>
  <c r="K318" i="1"/>
  <c r="K317" i="1"/>
  <c r="J310" i="1"/>
  <c r="J311" i="1"/>
  <c r="J309" i="1"/>
  <c r="J307" i="1"/>
  <c r="J302" i="1"/>
  <c r="H289" i="1"/>
  <c r="I289" i="1"/>
  <c r="H297" i="1"/>
  <c r="I297" i="1"/>
  <c r="K301" i="1"/>
  <c r="K302" i="1"/>
  <c r="L302" i="1"/>
  <c r="K306" i="1"/>
  <c r="K307" i="1"/>
  <c r="L307" i="1"/>
  <c r="J297" i="1"/>
</calcChain>
</file>

<file path=xl/sharedStrings.xml><?xml version="1.0" encoding="utf-8"?>
<sst xmlns="http://schemas.openxmlformats.org/spreadsheetml/2006/main" count="1809" uniqueCount="582">
  <si>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</si>
  <si>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</si>
  <si>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</si>
  <si>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</si>
  <si>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</si>
  <si>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</si>
  <si>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</si>
  <si>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</si>
  <si>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</si>
  <si>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</si>
  <si>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</si>
  <si>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</si>
  <si>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</si>
  <si>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</si>
  <si>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</si>
  <si>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</si>
  <si>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</si>
  <si>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</si>
  <si>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</si>
  <si>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</si>
  <si>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</si>
  <si>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</si>
  <si>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</si>
  <si>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</si>
  <si>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</si>
  <si>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</si>
  <si>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</si>
  <si>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</si>
  <si>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</si>
  <si>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</si>
  <si>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</si>
  <si>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</si>
  <si>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</si>
  <si>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</si>
  <si>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</si>
  <si>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</si>
  <si>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</si>
  <si>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</si>
  <si>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</si>
  <si>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</si>
  <si>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</si>
  <si>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</si>
  <si>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</si>
  <si>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</si>
  <si>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</si>
  <si>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</si>
  <si>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</si>
  <si>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</si>
  <si>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</si>
  <si>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</si>
  <si>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</si>
  <si>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</si>
  <si>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</si>
  <si>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</si>
  <si>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01 октября 2018 г.</t>
  </si>
  <si>
    <t>04197933</t>
  </si>
  <si>
    <t>Администрация Боровёнковского сельского поселения</t>
  </si>
  <si>
    <t>938</t>
  </si>
  <si>
    <t>5311005988</t>
  </si>
  <si>
    <t>КВАРТАЛ</t>
  </si>
  <si>
    <t>01.10.2018</t>
  </si>
  <si>
    <t>3</t>
  </si>
  <si>
    <t>49628404</t>
  </si>
  <si>
    <t>00000000000000000</t>
  </si>
  <si>
    <t>i1_93800000000000000000</t>
  </si>
  <si>
    <t>Уменьшение остатков средств бюджетов</t>
  </si>
  <si>
    <t>01050000000000600</t>
  </si>
  <si>
    <t>i2_93801050000000000600</t>
  </si>
  <si>
    <t>Уменьшение прочих остатков средств бюджетов</t>
  </si>
  <si>
    <t>01050200000000600</t>
  </si>
  <si>
    <t>i2_93801050200000000600</t>
  </si>
  <si>
    <t>Уменьшение прочих остатков денежных средств бюджетов</t>
  </si>
  <si>
    <t>01050201000000610</t>
  </si>
  <si>
    <t>i2_93801050201000000610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</si>
  <si>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</si>
  <si>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</si>
  <si>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</si>
  <si>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</si>
  <si>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i2_93801050000000000500</t>
  </si>
  <si>
    <t>01050200000000500</t>
  </si>
  <si>
    <t>Увеличение прочих остатков средств бюджетов</t>
  </si>
  <si>
    <t>i2_93801050200000000500</t>
  </si>
  <si>
    <t>01050201000000510</t>
  </si>
  <si>
    <t>Увеличение прочих остатков денежных средств бюджетов</t>
  </si>
  <si>
    <t>i2_93801050201000000510</t>
  </si>
  <si>
    <t>01050201100000510</t>
  </si>
  <si>
    <t>Увеличение прочих остатков денежных средств бюджетов сельских поселений</t>
  </si>
  <si>
    <t>0000000000</t>
  </si>
  <si>
    <t>000</t>
  </si>
  <si>
    <t>0000</t>
  </si>
  <si>
    <t>ОБЩЕГОСУДАРСТВЕННЫЕ ВОПРОСЫ</t>
  </si>
  <si>
    <t>i2_93801000000000000000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</si>
  <si>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</si>
  <si>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</si>
  <si>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i3_93801020000000000000</t>
  </si>
  <si>
    <t>0102</t>
  </si>
  <si>
    <t>Глава муниципального образования</t>
  </si>
  <si>
    <t>i5_93801029900010010000</t>
  </si>
  <si>
    <t>9900010010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</si>
  <si>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</si>
  <si>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i6_93801029900010010100</t>
  </si>
  <si>
    <t>100</t>
  </si>
  <si>
    <t>Расходы на выплаты персоналу государственных (муниципальных) органов</t>
  </si>
  <si>
    <t>i6_93801029900010010120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</si>
  <si>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</si>
  <si>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</si>
  <si>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</si>
  <si>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</si>
  <si>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</si>
  <si>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</si>
  <si>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</si>
  <si>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</si>
  <si>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i3_93801040000000000000</t>
  </si>
  <si>
    <t>0104</t>
  </si>
  <si>
    <t>Муниципальная программа Боровёнковского сельского поселения "Реформирование и развитие системы муниципального управления в Боровёнковском сельском поселении на 2018-2020 годы"</t>
  </si>
  <si>
    <t>i4_93801041000000000000</t>
  </si>
  <si>
    <t>1000000000</t>
  </si>
  <si>
    <t>Основное мероприятие "Обеспечение устойчивого развития кадрового потенциала и повышение эффективности муниципальной службы"</t>
  </si>
  <si>
    <t>i4_93801041000100000000</t>
  </si>
  <si>
    <t>1000100000</t>
  </si>
  <si>
    <t>Профессиональная подготовка и повышение квалификации</t>
  </si>
  <si>
    <t>i5_93801041000101010000</t>
  </si>
  <si>
    <t>1000101010</t>
  </si>
  <si>
    <t>i6_93801041000101010100</t>
  </si>
  <si>
    <t>i6_93801041000101010120</t>
  </si>
  <si>
    <t>Муниципальная программа Боровёнковского сельского поселения "Энергосбережение и повышение энергетической эффективности на территории Боровёнковского сельского поселения на 2018-2020 годы"</t>
  </si>
  <si>
    <t>i4_93801041100000000000</t>
  </si>
  <si>
    <t>1100000000</t>
  </si>
  <si>
    <t>Основное мероприятие "Проведение технических мероприятий, направленных на снижение энергозатрат и повышение энергоэффективности в бюджетной сфере"</t>
  </si>
  <si>
    <t>i4_93801041100100000000</t>
  </si>
  <si>
    <t>1100100000</t>
  </si>
  <si>
    <t>Внедрение энергосберегающих ламп</t>
  </si>
  <si>
    <t>i5_93801041100101110000</t>
  </si>
  <si>
    <t>1100101110</t>
  </si>
  <si>
    <t>Закупка товаров, работ и услуг для обеспечения государственных (муниципальных) нужд</t>
  </si>
  <si>
    <t>i6_93801041100101110200</t>
  </si>
  <si>
    <t>Иные закупки товаров, работ и услуг для обеспечения государственных (муниципальных) нужд</t>
  </si>
  <si>
    <t>i6_93801041100101110240</t>
  </si>
  <si>
    <t>240</t>
  </si>
  <si>
    <t>Прочая закупка товаров, работ и услуг</t>
  </si>
  <si>
    <t>244</t>
  </si>
  <si>
    <t>Центральный аппарат местной администрации</t>
  </si>
  <si>
    <t>i5_93801049900010020000</t>
  </si>
  <si>
    <t>9900010020</t>
  </si>
  <si>
    <t>i6_93801049900010020100</t>
  </si>
  <si>
    <t>i6_93801049900010020120</t>
  </si>
  <si>
    <t>i6_93801049900010020200</t>
  </si>
  <si>
    <t>i6_93801049900010020240</t>
  </si>
  <si>
    <t>Иные бюджетные ассигнования</t>
  </si>
  <si>
    <t>i6_93801049900010020800</t>
  </si>
  <si>
    <t>800</t>
  </si>
  <si>
    <t>Уплата налогов, сборов и иных платежей</t>
  </si>
  <si>
    <t>i6_93801049900010020850</t>
  </si>
  <si>
    <t>850</t>
  </si>
  <si>
    <t>Уплата прочих налогов, сборов</t>
  </si>
  <si>
    <t>852</t>
  </si>
  <si>
    <t>Уплата иных платежей</t>
  </si>
  <si>
    <t>853</t>
  </si>
  <si>
    <t>Возмещение затрат по содержанию штатных единиц, осуществляющих переданные отдельные государственные полномочия области</t>
  </si>
  <si>
    <t>i5_93801049900070280000</t>
  </si>
  <si>
    <t>9900070280</t>
  </si>
  <si>
    <t>i6_93801049900070280100</t>
  </si>
  <si>
    <t>i6_93801049900070280120</t>
  </si>
  <si>
    <t>i6_93801049900070280200</t>
  </si>
  <si>
    <t>i6_93801049900070280240</t>
  </si>
  <si>
    <t>Частичная компенсация дополнительных расходов на повышение оплаты труда работников бюджетной сферы</t>
  </si>
  <si>
    <t>i5_93801049900071420000</t>
  </si>
  <si>
    <t>9900071420</t>
  </si>
  <si>
    <t>i6_93801049900071420100</t>
  </si>
  <si>
    <t>i6_93801049900071420120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</si>
  <si>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</si>
  <si>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i3_93801060000000000000</t>
  </si>
  <si>
    <t>0106</t>
  </si>
  <si>
    <t>Межбюджетные трансферты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</t>
  </si>
  <si>
    <t>i5_93801069900080010000</t>
  </si>
  <si>
    <t>9900080010</t>
  </si>
  <si>
    <t>Межбюджетные трансферты</t>
  </si>
  <si>
    <t>i6_93801069900080010500</t>
  </si>
  <si>
    <t>Иные межбюджетные трансферты</t>
  </si>
  <si>
    <t>540</t>
  </si>
  <si>
    <t>Обеспечение проведения выборов и референдумов</t>
  </si>
  <si>
    <t>i3_93801070000000000000</t>
  </si>
  <si>
    <t>0107</t>
  </si>
  <si>
    <t>Выборы главы муниципального образования</t>
  </si>
  <si>
    <t>i5_93801079900090030000</t>
  </si>
  <si>
    <t>9900090030</t>
  </si>
  <si>
    <t>i6_93801079900090030200</t>
  </si>
  <si>
    <t>i6_93801079900090030240</t>
  </si>
  <si>
    <t>Резервные фонды</t>
  </si>
  <si>
    <t>i3_93801110000000000000</t>
  </si>
  <si>
    <t>0111</t>
  </si>
  <si>
    <t>Резервные фонды местной администрации</t>
  </si>
  <si>
    <t>i5_93801119900099980000</t>
  </si>
  <si>
    <t>9900099980</t>
  </si>
  <si>
    <t>i6_93801119900099980800</t>
  </si>
  <si>
    <t>Резервные средства</t>
  </si>
  <si>
    <t>870</t>
  </si>
  <si>
    <t>Другие общегосударственные вопросы</t>
  </si>
  <si>
    <t>i3_93801130000000000000</t>
  </si>
  <si>
    <t>0113</t>
  </si>
  <si>
    <t>Муниципальная программа Боровёнковского сельского поселения "Управление муниципальным имуществом Боровёнковского сельского поселения на 2018-2022 годы"</t>
  </si>
  <si>
    <t>i4_93801130700000000000</t>
  </si>
  <si>
    <t>0700000000</t>
  </si>
  <si>
    <t>Основное мероприятие "Обеспечение эффективного использования муниципального имущества"</t>
  </si>
  <si>
    <t>i5_93801130700100000000</t>
  </si>
  <si>
    <t>0700100000</t>
  </si>
  <si>
    <t>i6_93801130700100000200</t>
  </si>
  <si>
    <t>i6_93801130700100000240</t>
  </si>
  <si>
    <t>Основное мероприятие "Осуществление регистрации права муниципальной собственности на объекты недвижимого имущества"</t>
  </si>
  <si>
    <t>i5_93801130700200000000</t>
  </si>
  <si>
    <t>0700200000</t>
  </si>
  <si>
    <t>i6_93801130700200000200</t>
  </si>
  <si>
    <t>i6_93801130700200000240</t>
  </si>
  <si>
    <t>Основное мероприятие "Осуществление государственного кадастрового учета и государственной регистрации принятия на учёт бесхозяйного имущества"</t>
  </si>
  <si>
    <t>i5_93801130700300000000</t>
  </si>
  <si>
    <t>0700300000</t>
  </si>
  <si>
    <t>i6_93801130700300000200</t>
  </si>
  <si>
    <t>i6_93801130700300000240</t>
  </si>
  <si>
    <t>Муниципальная программа Боровёнковского сельского поселения "Информационное обеспечение деятельности органов местного самоуправления Боровёнковского сельского поселения на 2018-2020 годы"</t>
  </si>
  <si>
    <t>i4_93801130900000000000</t>
  </si>
  <si>
    <t>0900000000</t>
  </si>
  <si>
    <t>Основное мероприятие "Своевременное опубликование официальных документов"</t>
  </si>
  <si>
    <t>i4_93801130900100000000</t>
  </si>
  <si>
    <t>0900100000</t>
  </si>
  <si>
    <t>Обеспечение публикации официальной информации в печатных средствах массовой информации</t>
  </si>
  <si>
    <t>i5_93801130900100910000</t>
  </si>
  <si>
    <t>0900100910</t>
  </si>
  <si>
    <t>i6_93801130900100910200</t>
  </si>
  <si>
    <t>i6_93801130900100910240</t>
  </si>
  <si>
    <t>Обеспечение работоспособности официального сайта муниципального образования</t>
  </si>
  <si>
    <t>i5_93801130900100920000</t>
  </si>
  <si>
    <t>0900100920</t>
  </si>
  <si>
    <t>i6_93801130900100920200</t>
  </si>
  <si>
    <t>i6_93801130900100920240</t>
  </si>
  <si>
    <t>i4_93801131000000000000</t>
  </si>
  <si>
    <t>i4_93801131000100000000</t>
  </si>
  <si>
    <t>Обеспечение взаимодействия с Ассоциацией "Совет муниципальных образований Новгородской области"</t>
  </si>
  <si>
    <t>i5_93801131000101020000</t>
  </si>
  <si>
    <t>1000101020</t>
  </si>
  <si>
    <t>i6_93801131000101020800</t>
  </si>
  <si>
    <t>i6_93801131000101020850</t>
  </si>
  <si>
    <t>НАЦИОНАЛЬНАЯ ОБОРОНА</t>
  </si>
  <si>
    <t>i2_93802000000000000000</t>
  </si>
  <si>
    <t>0200</t>
  </si>
  <si>
    <t>Мобилизационная и вневойсковая подготовка</t>
  </si>
  <si>
    <t>i3_93802030000000000000</t>
  </si>
  <si>
    <t>0203</t>
  </si>
  <si>
    <t>Осуществление первичного воинского учета на территориях, где отсутствуют военные комиссариаты</t>
  </si>
  <si>
    <t>i5_93802039900051180000</t>
  </si>
  <si>
    <t>9900051180</t>
  </si>
  <si>
    <t>i6_93802039900051180100</t>
  </si>
  <si>
    <t>i6_93802039900051180120</t>
  </si>
  <si>
    <t>i6_93802039900051180200</t>
  </si>
  <si>
    <t>i6_93802039900051180240</t>
  </si>
  <si>
    <t>НАЦИОНАЛЬНАЯ БЕЗОПАСНОСТЬ И ПРАВООХРАНИТЕЛЬНАЯ ДЕЯТЕЛЬНОСТЬ</t>
  </si>
  <si>
    <t>i2_93803000000000000000</t>
  </si>
  <si>
    <t>0300</t>
  </si>
  <si>
    <t>Обеспечение пожарной безопасности</t>
  </si>
  <si>
    <t>i3_93803100000000000000</t>
  </si>
  <si>
    <t>0310</t>
  </si>
  <si>
    <t>Муниципальная программа Боровёнковского сельского поселения "Обеспечение первичных мер пожарной безопасности на территории Боровёнковского сельского поселения на 2017-2020 годы"</t>
  </si>
  <si>
    <t>i4_93803100100000000000</t>
  </si>
  <si>
    <t>0100000000</t>
  </si>
  <si>
    <t>Основное мероприятие "Организационное обеспечение реализации муниципальной программы"</t>
  </si>
  <si>
    <t>i5_93803100100100000000</t>
  </si>
  <si>
    <t>0100100000</t>
  </si>
  <si>
    <t>i6_93803100100100000800</t>
  </si>
  <si>
    <t>i6_93803100100100000850</t>
  </si>
  <si>
    <t>Основное мероприятие "Укрепление противопожарного состояния учреждений, жилого фонда, территории сельского поселения"</t>
  </si>
  <si>
    <t>i5_93803100100200000000</t>
  </si>
  <si>
    <t>0100200000</t>
  </si>
  <si>
    <t>i6_93803100100200000200</t>
  </si>
  <si>
    <t>i6_93803100100200000240</t>
  </si>
  <si>
    <t>НАЦИОНАЛЬНАЯ ЭКОНОМИКА</t>
  </si>
  <si>
    <t>i2_93804000000000000000</t>
  </si>
  <si>
    <t>0400</t>
  </si>
  <si>
    <t>Дорожное хозяйство (дорожные фонды)</t>
  </si>
  <si>
    <t>i3_93804090000000000000</t>
  </si>
  <si>
    <t>0409</t>
  </si>
  <si>
    <t>Муниципальная программа Боровёнковского сельского поселения "Реконструкция, капитальный ремонт, ремонт и содержание автомобильных дорог общего пользования местного значения на территории Боровёнковского сельского поселения на 2017-2020 годы"</t>
  </si>
  <si>
    <t>i4_93804090200000000000</t>
  </si>
  <si>
    <t>0200000000</t>
  </si>
  <si>
    <t>Основное мероприятие "Совершенствование автомобильных дорог общего пользования местного значения"</t>
  </si>
  <si>
    <t>i4_93804090200100000000</t>
  </si>
  <si>
    <t>0200100000</t>
  </si>
  <si>
    <t>Ремонт автомобильных дорог общего пользования местного значения и искусственных сооружений на них, включая проектно-изыскательные работы</t>
  </si>
  <si>
    <t>i5_93804090200100210000</t>
  </si>
  <si>
    <t>0200100210</t>
  </si>
  <si>
    <t>i6_93804090200100210200</t>
  </si>
  <si>
    <t>i6_93804090200100210240</t>
  </si>
  <si>
    <t>Ремонт автомобильных дорог общего пользования местного значения за счет субсидии из областного бюджета на формирование муниципального дорожного фонда</t>
  </si>
  <si>
    <t>i5_93804090200171520000</t>
  </si>
  <si>
    <t>0200171520</t>
  </si>
  <si>
    <t>i6_93804090200171520200</t>
  </si>
  <si>
    <t>i6_93804090200171520240</t>
  </si>
  <si>
    <t>Расходы на ремонт автомобильных дорог общего пользования местного значения, в целях софинансирования которых предоставлена субсидия из областного бюджета</t>
  </si>
  <si>
    <t>i5_938040902001S1520000</t>
  </si>
  <si>
    <t>02001S1520</t>
  </si>
  <si>
    <t>i6_938040902001S1520200</t>
  </si>
  <si>
    <t>i6_938040902001S1520240</t>
  </si>
  <si>
    <t>Основное мероприятие "Содержание автомобильных дорог общего пользования местного значения"</t>
  </si>
  <si>
    <t>i5_93804090200200000000</t>
  </si>
  <si>
    <t>0200200000</t>
  </si>
  <si>
    <t>i6_93804090200200000200</t>
  </si>
  <si>
    <t>i6_93804090200200000240</t>
  </si>
  <si>
    <t>ЖИЛИЩНО-КОММУНАЛЬНОЕ ХОЗЯЙСТВО</t>
  </si>
  <si>
    <t>i2_93805000000000000000</t>
  </si>
  <si>
    <t>0500</t>
  </si>
  <si>
    <t>Благоустройство</t>
  </si>
  <si>
    <t>i3_93805030000000000000</t>
  </si>
  <si>
    <t>0503</t>
  </si>
  <si>
    <t>Муниципальная программа Боровёнковского сельского поселения "Организация благоустройства Боровёнковского сельского поселения на 2015-2020 годы"</t>
  </si>
  <si>
    <t>i4_93805030800000000000</t>
  </si>
  <si>
    <t>0800000000</t>
  </si>
  <si>
    <t>Подпрограмма "Озеленение территории Боровёнковского сельского поселения" муниципальной программы Боровёнковского сельского поселения "Организация благоустройства Боровёнковского сельского поселения на 2015-2020 годы"</t>
  </si>
  <si>
    <t>i4_93805030810000000000</t>
  </si>
  <si>
    <t>0810000000</t>
  </si>
  <si>
    <t>Основное мероприятие "Приведение территории сельского поселения в соответствие с нормативными требованиями, предъявляемыми к озеленению, с требованиями санитарно-эпидемиологических и экологических норм"</t>
  </si>
  <si>
    <t>i5_93805030810100000000</t>
  </si>
  <si>
    <t>0810100000</t>
  </si>
  <si>
    <t>i6_93805030810100000200</t>
  </si>
  <si>
    <t>i6_93805030810100000240</t>
  </si>
  <si>
    <t>Подпрограмма "Уличное освещение территории Боровёнковского сельского поселения" муниципальной программы Боровёнковского сельского поселения "Организация благоустройства Боровёнковского сельского поселения на 2015-2020 годы"</t>
  </si>
  <si>
    <t>i4_93805030820000000000</t>
  </si>
  <si>
    <t>0820000000</t>
  </si>
  <si>
    <t>Основное мероприятие "Организация освещения улиц сельского поселения в целях улучшения условий проживания жителей"</t>
  </si>
  <si>
    <t>i4_93805030820100000000</t>
  </si>
  <si>
    <t>0820100000</t>
  </si>
  <si>
    <t>Электроснабжение сетей уличного освещения</t>
  </si>
  <si>
    <t>i5_93805030820100810000</t>
  </si>
  <si>
    <t>0820100810</t>
  </si>
  <si>
    <t>i6_93805030820100810200</t>
  </si>
  <si>
    <t>i6_93805030820100810240</t>
  </si>
  <si>
    <t>Обслуживание сетей уличного освещения</t>
  </si>
  <si>
    <t>i5_93805030820100820000</t>
  </si>
  <si>
    <t>0820100820</t>
  </si>
  <si>
    <t>i6_93805030820100820200</t>
  </si>
  <si>
    <t>i6_93805030820100820240</t>
  </si>
  <si>
    <t>Подпрограмма "Организация и содержание мест захоронения на территории Боровёнковского сельского поселения" муниципальной программы Боровёнковского сельского поселения "Организация благоустройства Боровёнковского сельского поселения на 2015-2020 годы"</t>
  </si>
  <si>
    <t>i4_93805030830000000000</t>
  </si>
  <si>
    <t>0830000000</t>
  </si>
  <si>
    <t>Основное мероприятие "Организация благоустройства и содержания кладбищ"</t>
  </si>
  <si>
    <t>i5_93805030830100000000</t>
  </si>
  <si>
    <t>0830100000</t>
  </si>
  <si>
    <t>i6_93805030830100000200</t>
  </si>
  <si>
    <t>i6_93805030830100000240</t>
  </si>
  <si>
    <t>Подпрограмма "Прочие мероприятия по благоустройству на территории Боровёнковского сельского поселения" муниципальной программы Боровёнковского сельского поселения "Организация благоустройства Боровёнковского сельского поселения на 2015-2020 годы"</t>
  </si>
  <si>
    <t>i4_93805030840000000000</t>
  </si>
  <si>
    <t>0840000000</t>
  </si>
  <si>
    <t>Основное мероприятие "Проведение прочих мероприятий комплексного благоустройства территории поселения"</t>
  </si>
  <si>
    <t>i5_93805030840100000000</t>
  </si>
  <si>
    <t>0840100000</t>
  </si>
  <si>
    <t>i6_93805030840100000200</t>
  </si>
  <si>
    <t>i6_93805030840100000240</t>
  </si>
  <si>
    <t>i4_93805031100000000000</t>
  </si>
  <si>
    <t>i4_93805031100100000000</t>
  </si>
  <si>
    <t>i5_93805031100101110000</t>
  </si>
  <si>
    <t>i6_93805031100101110200</t>
  </si>
  <si>
    <t>i6_93805031100101110240</t>
  </si>
  <si>
    <t>Оснащение приборами учета</t>
  </si>
  <si>
    <t>i5_93805031100101120000</t>
  </si>
  <si>
    <t>1100101120</t>
  </si>
  <si>
    <t>i6_93805031100101120200</t>
  </si>
  <si>
    <t>i6_93805031100101120240</t>
  </si>
  <si>
    <t>ОБРАЗОВАНИЕ</t>
  </si>
  <si>
    <t>i2_93807000000000000000</t>
  </si>
  <si>
    <t>0700</t>
  </si>
  <si>
    <t>Профессиональная подготовка, переподготовка и повышение квалификации</t>
  </si>
  <si>
    <t>i3_93807050000000000000</t>
  </si>
  <si>
    <t>0705</t>
  </si>
  <si>
    <t>i4_93807051000000000000</t>
  </si>
  <si>
    <t>i4_93807051000100000000</t>
  </si>
  <si>
    <t>i5_93807051000101010000</t>
  </si>
  <si>
    <t>i6_93807051000101010200</t>
  </si>
  <si>
    <t>i6_93807051000101010240</t>
  </si>
  <si>
    <t>Молодежная политика</t>
  </si>
  <si>
    <t>i3_93807070000000000000</t>
  </si>
  <si>
    <t>0707</t>
  </si>
  <si>
    <t>Муниципальная программа Боровёнковского сельского поселения "Молодежная политика на территории Боровёнковского сельского поселения на 2018-2022 годы"</t>
  </si>
  <si>
    <t>i4_93807070400000000000</t>
  </si>
  <si>
    <t>0400000000</t>
  </si>
  <si>
    <t>Основное мероприятие "Организация и осуществление мероприятий по работе с детьми и молодежью в поселении"</t>
  </si>
  <si>
    <t>i5_93807070400100000000</t>
  </si>
  <si>
    <t>0400100000</t>
  </si>
  <si>
    <t>i6_93807070400100000200</t>
  </si>
  <si>
    <t>i6_93807070400100000240</t>
  </si>
  <si>
    <t>КУЛЬТУРА, КИНЕМАТОГРАФИЯ</t>
  </si>
  <si>
    <t>i2_93808000000000000000</t>
  </si>
  <si>
    <t>0800</t>
  </si>
  <si>
    <t>Культура</t>
  </si>
  <si>
    <t>i3_93808010000000000000</t>
  </si>
  <si>
    <t>0801</t>
  </si>
  <si>
    <t>Муниципальная программа Боровёнковского сельского поселения "Развитие культуры на территории Боровёнковского сельского поселения на 2018-2022 годы"</t>
  </si>
  <si>
    <t>i4_93808010500000000000</t>
  </si>
  <si>
    <t>0500000000</t>
  </si>
  <si>
    <t>Основное мероприятие "Создание условий для организации досуга и обеспечение жителей поселения услугами организаций культуры"</t>
  </si>
  <si>
    <t>i5_93808010500100000000</t>
  </si>
  <si>
    <t>0500100000</t>
  </si>
  <si>
    <t>i6_93808010500100000200</t>
  </si>
  <si>
    <t>i6_93808010500100000240</t>
  </si>
  <si>
    <t>СОЦИАЛЬНАЯ ПОЛИТИКА</t>
  </si>
  <si>
    <t>i2_93810000000000000000</t>
  </si>
  <si>
    <t>1000</t>
  </si>
  <si>
    <t>Пенсионное обеспечение</t>
  </si>
  <si>
    <t>i3_93810010000000000000</t>
  </si>
  <si>
    <t>1001</t>
  </si>
  <si>
    <t>Пенсионное обеспечение лиц, замещавших муниципальные должности и должности муниципальной службы</t>
  </si>
  <si>
    <t>i5_93810019900090020000</t>
  </si>
  <si>
    <t>9900090020</t>
  </si>
  <si>
    <t>Социальное обеспечение и иные выплаты населению</t>
  </si>
  <si>
    <t>i6_93810019900090020300</t>
  </si>
  <si>
    <t>300</t>
  </si>
  <si>
    <t>Социальные выплаты гражданам, кроме публичных нормативных социальных выплат</t>
  </si>
  <si>
    <t>i6_93810019900090020320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</si>
  <si>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</si>
  <si>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</si>
  <si>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</si>
  <si>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</si>
  <si>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i2_93811000000000000000</t>
  </si>
  <si>
    <t>1100</t>
  </si>
  <si>
    <t>Физическая культура</t>
  </si>
  <si>
    <t>i3_93811010000000000000</t>
  </si>
  <si>
    <t>1101</t>
  </si>
  <si>
    <t>Муниципальная программа Боровёнковского сельского поселения "Развитие физической культуры и спорта на территории Боровёнковского сельского поселения на 2018-2022 годы"</t>
  </si>
  <si>
    <t>i4_93811010600000000000</t>
  </si>
  <si>
    <t>0600000000</t>
  </si>
  <si>
    <t>Основное мероприятие "Организация проведения официальных физкультурно-оздоровительных и спортивных мероприятий поселения"</t>
  </si>
  <si>
    <t>i5_93811010600100000000</t>
  </si>
  <si>
    <t>0600100000</t>
  </si>
  <si>
    <t>i6_93811010600100000200</t>
  </si>
  <si>
    <t>i6_93811010600100000240</t>
  </si>
  <si>
    <t>Федеральное казначейство</t>
  </si>
  <si>
    <t>i1_10000000000000000000</t>
  </si>
  <si>
    <t>НАЛОГОВЫЕ И НЕНАЛОГОВЫЕ ДОХОДЫ</t>
  </si>
  <si>
    <t>10000000000000000</t>
  </si>
  <si>
    <t>i2_10010000000000000000</t>
  </si>
  <si>
    <t>НАЛОГИ НА ТОВАРЫ (РАБОТЫ, УСЛУГИ), РЕАЛИЗУЕМЫЕ НА ТЕРРИТОРИИ РОССИЙСКОЙ ФЕДЕРАЦИИ</t>
  </si>
  <si>
    <t>10300000000000000</t>
  </si>
  <si>
    <t>i2_10010300000000000000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</si>
  <si>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</si>
  <si>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</si>
  <si>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i2_10010302000010000110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</si>
  <si>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</si>
  <si>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</si>
  <si>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</si>
  <si>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</si>
  <si>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</si>
  <si>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</si>
  <si>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</si>
  <si>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</si>
  <si>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Федеральная налоговая служба</t>
  </si>
  <si>
    <t>182</t>
  </si>
  <si>
    <t>i1_18200000000000000000</t>
  </si>
  <si>
    <t>i2_18210000000000000000</t>
  </si>
  <si>
    <t>НАЛОГИ НА ПРИБЫЛЬ, ДОХОДЫ</t>
  </si>
  <si>
    <t>10100000000000000</t>
  </si>
  <si>
    <t>i2_18210100000000000000</t>
  </si>
  <si>
    <t>Налог на доходы физических лиц</t>
  </si>
  <si>
    <t>10102000010000110</t>
  </si>
  <si>
    <t>i2_18210102000010000110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</si>
  <si>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</si>
  <si>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</si>
  <si>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</si>
  <si>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</si>
  <si>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СОВОКУПНЫЙ ДОХОД</t>
  </si>
  <si>
    <t>10500000000000000</t>
  </si>
  <si>
    <t>i2_18210500000000000000</t>
  </si>
  <si>
    <t>Единый сельскохозяйственный налог</t>
  </si>
  <si>
    <t>10503000010000110</t>
  </si>
  <si>
    <t>i2_18210503000010000110</t>
  </si>
  <si>
    <t>10503010010000110</t>
  </si>
  <si>
    <t>НАЛОГИ НА ИМУЩЕСТВО</t>
  </si>
  <si>
    <t>10600000000000000</t>
  </si>
  <si>
    <t>i2_18210600000000000000</t>
  </si>
  <si>
    <t>Налог на имущество физических лиц</t>
  </si>
  <si>
    <t>10601000000000110</t>
  </si>
  <si>
    <t>i2_18210601000000000110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</si>
  <si>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</si>
  <si>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</si>
  <si>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</si>
  <si>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</si>
  <si>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i2_18210606000000000110</t>
  </si>
  <si>
    <t>Земельный налог с организаций</t>
  </si>
  <si>
    <t>10606030000000110</t>
  </si>
  <si>
    <t>i2_18210606030000000110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</si>
  <si>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</si>
  <si>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</si>
  <si>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</si>
  <si>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</si>
  <si>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i2_18210606040000000110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</si>
  <si>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</si>
  <si>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</si>
  <si>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</si>
  <si>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</si>
  <si>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i2_93810800000000000000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</si>
  <si>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</si>
  <si>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</si>
  <si>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i2_93810804000010000110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</si>
  <si>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</si>
  <si>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</si>
  <si>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</si>
  <si>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</si>
  <si>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i2_93811100000000000000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</si>
  <si>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</si>
  <si>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</si>
  <si>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i2_93811105000000000120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</si>
  <si>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</si>
  <si>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</si>
  <si>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i2_93811105030000000120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</si>
  <si>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</si>
  <si>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</si>
  <si>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</si>
  <si>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11105070000000120</t>
  </si>
  <si>
    <t>i2_93811105070000000120</t>
  </si>
  <si>
    <t>Доходы от сдачи в аренду имущества, составляющего казну сельских поселений (за исключением земельных участков)</t>
  </si>
  <si>
    <t>11105075100000120</t>
  </si>
  <si>
    <t>ДОХОДЫ ОТ ПРОДАЖИ МАТЕРИАЛЬНЫХ И НЕМАТЕРИАЛЬНЫХ АКТИВОВ</t>
  </si>
  <si>
    <t>11400000000000000</t>
  </si>
  <si>
    <t>i2_93811400000000000000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</si>
  <si>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</si>
  <si>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</si>
  <si>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i2_93811402000000000000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</si>
  <si>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</si>
  <si>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11402050100000410</t>
  </si>
  <si>
    <t>i2_93811402050100000410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</si>
  <si>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</si>
  <si>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11402053100000410</t>
  </si>
  <si>
    <t>БЕЗВОЗМЕЗДНЫЕ ПОСТУПЛЕНИЯ</t>
  </si>
  <si>
    <t>20000000000000000</t>
  </si>
  <si>
    <t>i2_93820000000000000000</t>
  </si>
  <si>
    <t>БЕЗВОЗМЕЗДНЫЕ ПОСТУПЛЕНИЯ ОТ ДРУГИХ БЮДЖЕТОВ БЮДЖЕТНОЙ СИСТЕМЫ РОССИЙСКОЙ ФЕДЕРАЦИИ</t>
  </si>
  <si>
    <t>20200000000000000</t>
  </si>
  <si>
    <t>i2_93820200000000000000</t>
  </si>
  <si>
    <t>Дотации бюджетам бюджетной системы Российской Федерации</t>
  </si>
  <si>
    <t>20210000000000151</t>
  </si>
  <si>
    <t>i2_93820210000000000151</t>
  </si>
  <si>
    <t>Дотации на выравнивание бюджетной обеспеченности</t>
  </si>
  <si>
    <t>20215001000000151</t>
  </si>
  <si>
    <t>i2_93820215001000000151</t>
  </si>
  <si>
    <t>Дотации бюджетам сельских поселений на выравнивание бюджетной обеспеченности</t>
  </si>
  <si>
    <t>20215001100000151</t>
  </si>
  <si>
    <t>Субсидии бюджетам бюджетной системы Российской Федерации (межбюджетные субсидии)</t>
  </si>
  <si>
    <t>20220000000000151</t>
  </si>
  <si>
    <t>i2_93820220000000000151</t>
  </si>
  <si>
    <t>Прочие субсидии</t>
  </si>
  <si>
    <t>20229999000000151</t>
  </si>
  <si>
    <t>i2_93820229999000000151</t>
  </si>
  <si>
    <t>Прочие субсидии бюджетам сельских поселений</t>
  </si>
  <si>
    <t>20229999100000151</t>
  </si>
  <si>
    <t>Субвенции бюджетам бюджетной системы Российской Федерации</t>
  </si>
  <si>
    <t>20230000000000151</t>
  </si>
  <si>
    <t>i2_93820230000000000151</t>
  </si>
  <si>
    <t>Субвенции местным бюджетам на выполнение передаваемых полномочий субъектов Российской Федерации</t>
  </si>
  <si>
    <t>20230024000000151</t>
  </si>
  <si>
    <t>i2_93820230024000000151</t>
  </si>
  <si>
    <t>Субвенции бюджетам сельских поселений на выполнение передаваемых полномочий субъектов Российской Федерации</t>
  </si>
  <si>
    <t>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</si>
  <si>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</si>
  <si>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20235118000000151</t>
  </si>
  <si>
    <t>i2_93820235118000000151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</si>
  <si>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</si>
  <si>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20235118100000151</t>
  </si>
  <si>
    <t>20240000000000151</t>
  </si>
  <si>
    <t>i2_93820240000000000151</t>
  </si>
  <si>
    <t>Прочие межбюджетные трансферты, передаваемые бюджетам</t>
  </si>
  <si>
    <t>20249999000000151</t>
  </si>
  <si>
    <t>i2_93820249999000000151</t>
  </si>
  <si>
    <t>Прочие межбюджетные трансферты, передаваемые бюджетам сельских поселений</t>
  </si>
  <si>
    <t>20249999100000151</t>
  </si>
  <si>
    <t>Бюджет Боровёнковского сельского поселения</t>
  </si>
  <si>
    <t>ОТЧЕТ ОБ ИСПОЛЬЗОВАНИИ БЮДЖЕТНЫХ АССИГНОВАНИЙ РЕЗЕРВНОГО ФОНДА                                                                                       БОРОВЁНКОВСКОГО СЕЛЬСКОГО ПОСЕЛЕНИЯ</t>
  </si>
  <si>
    <t>Наименование финансового органа:   Администрация Боровёнковского сельского поселения</t>
  </si>
  <si>
    <t>Наименование бюджета:    бюджет Боровёнковского сельского поселения</t>
  </si>
  <si>
    <t xml:space="preserve"> Наименование показателя</t>
  </si>
  <si>
    <t>Расходы,утвержденные решением о бюджете</t>
  </si>
  <si>
    <t xml:space="preserve">Исполнено </t>
  </si>
  <si>
    <t xml:space="preserve">Численность (среднесписочная) муниципальных служащих поселения (чел.)      </t>
  </si>
  <si>
    <t xml:space="preserve">Расходы на оплату труда (тыс. рублей)                      </t>
  </si>
  <si>
    <t xml:space="preserve">Численность (среднесписочная) работников муниципальных учреждений  (чел.)   </t>
  </si>
  <si>
    <t xml:space="preserve">Расходы на оплату труда (тыс. рублей)                 </t>
  </si>
  <si>
    <t>на 1 октября 2018 года</t>
  </si>
  <si>
    <t>Сведения о численности муниципальных служащих, работников муниципальных учреждений Боровёнковского сельского поселения и фактические расходы на оплату их труда по состоянию на 01 октября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</si>
</sst>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4">
    <xf numFmtId="0" fontId="0" fillId="0" borderId="0" xfId="0"/>
    <xf numFmtId="49" fontId="0" fillId="0" borderId="0" xfId="0" applyNumberFormat="1"/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center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19" borderId="0" xfId="0" applyFill="1"/>
    <xf numFmtId="49" fontId="0" fillId="18" borderId="0" xfId="0" applyNumberFormat="1" applyFill="1"/>
    <xf numFmtId="0" fontId="0" fillId="18" borderId="0" xfId="0" applyFill="1"/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8" borderId="0" xfId="0" applyNumberFormat="1" applyFont="1" applyFill="1" applyBorder="1" applyAlignment="1">
      <alignment horizontal="right"/>
    </xf>
    <xf numFmtId="4" fontId="2" fillId="18" borderId="0" xfId="0" applyNumberFormat="1" applyFont="1" applyFill="1" applyBorder="1" applyAlignment="1">
      <alignment horizontal="center"/>
    </xf>
    <xf numFmtId="49" fontId="2" fillId="18" borderId="0" xfId="0" applyNumberFormat="1" applyFont="1" applyFill="1" applyBorder="1" applyAlignment="1">
      <alignment horizontal="right"/>
    </xf>
    <xf numFmtId="49" fontId="2" fillId="18" borderId="0" xfId="0" applyNumberFormat="1" applyFont="1" applyFill="1" applyBorder="1" applyAlignment="1">
      <alignment horizontal="right" wrapText="1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0" borderId="0" xfId="0" applyNumberFormat="1" applyFont="1" applyFill="1" applyBorder="1" applyAlignment="1">
      <alignment horizontal="right"/>
    </xf>
    <xf numFmtId="0" fontId="0" fillId="20" borderId="0" xfId="0" applyFill="1"/>
    <xf numFmtId="4" fontId="2" fillId="20" borderId="0" xfId="0" applyNumberFormat="1" applyFont="1" applyFill="1" applyBorder="1" applyAlignment="1">
      <alignment horizontal="right" wrapText="1"/>
    </xf>
    <xf numFmtId="49" fontId="0" fillId="21" borderId="0" xfId="0" applyNumberFormat="1" applyFill="1" applyAlignment="1">
      <alignment wrapText="1"/>
    </xf>
    <xf numFmtId="0" fontId="1" fillId="22" borderId="0" xfId="0" applyFont="1" applyFill="1" applyAlignment="1">
      <alignment horizontal="center"/>
    </xf>
    <xf numFmtId="0" fontId="1" fillId="22" borderId="25" xfId="0" applyFont="1" applyFill="1" applyBorder="1" applyAlignment="1">
      <alignment horizontal="center"/>
    </xf>
    <xf numFmtId="0" fontId="2" fillId="22" borderId="10" xfId="0" applyFont="1" applyFill="1" applyBorder="1" applyAlignment="1">
      <alignment horizontal="center"/>
    </xf>
    <xf numFmtId="0" fontId="2" fillId="22" borderId="0" xfId="0" applyFont="1" applyFill="1" applyAlignment="1">
      <alignment horizontal="centerContinuous"/>
    </xf>
    <xf numFmtId="0" fontId="2" fillId="22" borderId="0" xfId="0" applyFont="1" applyFill="1" applyAlignment="1">
      <alignment horizontal="left"/>
    </xf>
    <xf numFmtId="0" fontId="0" fillId="22" borderId="0" xfId="0" applyFill="1" applyAlignment="1">
      <alignment horizontal="left"/>
    </xf>
    <xf numFmtId="49" fontId="0" fillId="22" borderId="0" xfId="0" applyNumberFormat="1" applyFill="1"/>
    <xf numFmtId="49" fontId="2" fillId="22" borderId="41" xfId="0" applyNumberFormat="1" applyFont="1" applyFill="1" applyBorder="1" applyAlignment="1">
      <alignment horizontal="center"/>
    </xf>
    <xf numFmtId="0" fontId="2" fillId="22" borderId="0" xfId="0" applyFont="1" applyFill="1" applyAlignment="1">
      <alignment horizontal="right"/>
    </xf>
    <xf numFmtId="49" fontId="2" fillId="22" borderId="11" xfId="0" applyNumberFormat="1" applyFont="1" applyFill="1" applyBorder="1" applyAlignment="1">
      <alignment horizontal="center"/>
    </xf>
    <xf numFmtId="49" fontId="2" fillId="22" borderId="0" xfId="0" applyNumberFormat="1" applyFont="1" applyFill="1" applyBorder="1" applyAlignment="1">
      <alignment horizontal="center"/>
    </xf>
    <xf numFmtId="0" fontId="2" fillId="22" borderId="0" xfId="0" applyFont="1" applyFill="1" applyAlignment="1">
      <alignment horizontal="left"/>
    </xf>
    <xf numFmtId="14" fontId="2" fillId="22" borderId="43" xfId="0" applyNumberFormat="1" applyFont="1" applyFill="1" applyBorder="1" applyAlignment="1">
      <alignment horizontal="center"/>
    </xf>
    <xf numFmtId="49" fontId="2" fillId="22" borderId="0" xfId="0" applyNumberFormat="1" applyFont="1" applyFill="1"/>
    <xf numFmtId="49" fontId="2" fillId="22" borderId="0" xfId="0" applyNumberFormat="1" applyFont="1" applyFill="1" applyAlignment="1">
      <alignment horizontal="right"/>
    </xf>
    <xf numFmtId="49" fontId="2" fillId="22" borderId="42" xfId="0" applyNumberFormat="1" applyFont="1" applyFill="1" applyBorder="1" applyAlignment="1">
      <alignment horizontal="center"/>
    </xf>
    <xf numFmtId="49" fontId="2" fillId="22" borderId="11" xfId="0" applyNumberFormat="1" applyFont="1" applyFill="1" applyBorder="1" applyAlignment="1">
      <alignment horizontal="left"/>
    </xf>
    <xf numFmtId="49" fontId="2" fillId="22" borderId="43" xfId="0" applyNumberFormat="1" applyFont="1" applyFill="1" applyBorder="1" applyAlignment="1">
      <alignment horizontal="center"/>
    </xf>
    <xf numFmtId="49" fontId="2" fillId="22" borderId="52" xfId="0" applyNumberFormat="1" applyFont="1" applyFill="1" applyBorder="1" applyAlignment="1">
      <alignment horizontal="left"/>
    </xf>
    <xf numFmtId="0" fontId="2" fillId="22" borderId="0" xfId="0" applyFont="1" applyFill="1" applyAlignment="1"/>
    <xf numFmtId="49" fontId="2" fillId="22" borderId="44" xfId="0" applyNumberFormat="1" applyFont="1" applyFill="1" applyBorder="1" applyAlignment="1">
      <alignment horizontal="center"/>
    </xf>
    <xf numFmtId="0" fontId="1" fillId="22" borderId="0" xfId="0" applyFont="1" applyFill="1" applyBorder="1" applyAlignment="1">
      <alignment horizontal="center"/>
    </xf>
    <xf numFmtId="0" fontId="0" fillId="22" borderId="11" xfId="0" applyFill="1" applyBorder="1" applyAlignment="1">
      <alignment horizontal="left"/>
    </xf>
    <xf numFmtId="0" fontId="0" fillId="22" borderId="11" xfId="0" applyFill="1" applyBorder="1" applyAlignment="1"/>
    <xf numFmtId="49" fontId="0" fillId="22" borderId="11" xfId="0" applyNumberFormat="1" applyFill="1" applyBorder="1"/>
    <xf numFmtId="0" fontId="0" fillId="22" borderId="11" xfId="0" applyFill="1" applyBorder="1"/>
    <xf numFmtId="49" fontId="2" fillId="22" borderId="54" xfId="0" applyNumberFormat="1" applyFont="1" applyFill="1" applyBorder="1" applyAlignment="1">
      <alignment horizontal="center" vertical="center" wrapText="1"/>
    </xf>
    <xf numFmtId="49" fontId="2" fillId="22" borderId="62" xfId="0" applyNumberFormat="1" applyFont="1" applyFill="1" applyBorder="1" applyAlignment="1">
      <alignment horizontal="center" vertical="center" wrapText="1"/>
    </xf>
    <xf numFmtId="49" fontId="2" fillId="22" borderId="63" xfId="0" applyNumberFormat="1" applyFont="1" applyFill="1" applyBorder="1" applyAlignment="1">
      <alignment horizontal="center" vertical="center" wrapText="1"/>
    </xf>
    <xf numFmtId="49" fontId="2" fillId="22" borderId="64" xfId="0" applyNumberFormat="1" applyFont="1" applyFill="1" applyBorder="1" applyAlignment="1">
      <alignment horizontal="center" vertical="center" wrapText="1"/>
    </xf>
    <xf numFmtId="49" fontId="2" fillId="22" borderId="26" xfId="0" applyNumberFormat="1" applyFont="1" applyFill="1" applyBorder="1" applyAlignment="1">
      <alignment horizontal="center" vertical="center" wrapText="1"/>
    </xf>
    <xf numFmtId="49" fontId="2" fillId="22" borderId="39" xfId="0" applyNumberFormat="1" applyFont="1" applyFill="1" applyBorder="1" applyAlignment="1">
      <alignment horizontal="center" vertical="center" wrapText="1"/>
    </xf>
    <xf numFmtId="49" fontId="2" fillId="22" borderId="0" xfId="0" applyNumberFormat="1" applyFont="1" applyFill="1" applyBorder="1" applyAlignment="1">
      <alignment horizontal="center" vertical="center" wrapText="1"/>
    </xf>
    <xf numFmtId="49" fontId="2" fillId="22" borderId="25" xfId="0" applyNumberFormat="1" applyFont="1" applyFill="1" applyBorder="1" applyAlignment="1">
      <alignment horizontal="center" vertical="center" wrapText="1"/>
    </xf>
    <xf numFmtId="49" fontId="2" fillId="22" borderId="20" xfId="0" applyNumberFormat="1" applyFont="1" applyFill="1" applyBorder="1" applyAlignment="1">
      <alignment horizontal="center" vertical="center" wrapText="1"/>
    </xf>
    <xf numFmtId="49" fontId="2" fillId="22" borderId="65" xfId="0" applyNumberFormat="1" applyFont="1" applyFill="1" applyBorder="1" applyAlignment="1">
      <alignment horizontal="center" vertical="center" wrapText="1"/>
    </xf>
    <xf numFmtId="49" fontId="2" fillId="22" borderId="11" xfId="0" applyNumberFormat="1" applyFont="1" applyFill="1" applyBorder="1" applyAlignment="1">
      <alignment horizontal="center" vertical="center" wrapText="1"/>
    </xf>
    <xf numFmtId="49" fontId="2" fillId="22" borderId="12" xfId="0" applyNumberFormat="1" applyFont="1" applyFill="1" applyBorder="1" applyAlignment="1">
      <alignment horizontal="center" vertical="center" wrapText="1"/>
    </xf>
    <xf numFmtId="0" fontId="2" fillId="22" borderId="34" xfId="0" applyFont="1" applyFill="1" applyBorder="1" applyAlignment="1">
      <alignment horizontal="center" vertical="center"/>
    </xf>
    <xf numFmtId="0" fontId="2" fillId="22" borderId="10" xfId="0" applyFont="1" applyFill="1" applyBorder="1" applyAlignment="1">
      <alignment horizontal="center" vertical="center"/>
    </xf>
    <xf numFmtId="0" fontId="2" fillId="22" borderId="60" xfId="0" applyFont="1" applyFill="1" applyBorder="1" applyAlignment="1">
      <alignment horizontal="center" vertical="center"/>
    </xf>
    <xf numFmtId="0" fontId="2" fillId="22" borderId="61" xfId="0" applyFont="1" applyFill="1" applyBorder="1" applyAlignment="1">
      <alignment horizontal="center" vertical="center"/>
    </xf>
    <xf numFmtId="0" fontId="2" fillId="22" borderId="18" xfId="0" applyFont="1" applyFill="1" applyBorder="1" applyAlignment="1">
      <alignment horizontal="center" vertical="center"/>
    </xf>
    <xf numFmtId="49" fontId="2" fillId="22" borderId="10" xfId="0" applyNumberFormat="1" applyFont="1" applyFill="1" applyBorder="1" applyAlignment="1">
      <alignment horizontal="center" vertical="center"/>
    </xf>
    <xf numFmtId="0" fontId="3" fillId="22" borderId="36" xfId="0" applyFont="1" applyFill="1" applyBorder="1" applyAlignment="1">
      <alignment horizontal="left" wrapText="1"/>
    </xf>
    <xf numFmtId="49" fontId="3" fillId="22" borderId="21" xfId="0" applyNumberFormat="1" applyFont="1" applyFill="1" applyBorder="1" applyAlignment="1">
      <alignment horizontal="center" wrapText="1"/>
    </xf>
    <xf numFmtId="49" fontId="3" fillId="22" borderId="57" xfId="0" applyNumberFormat="1" applyFont="1" applyFill="1" applyBorder="1" applyAlignment="1">
      <alignment horizontal="center" wrapText="1"/>
    </xf>
    <xf numFmtId="49" fontId="3" fillId="22" borderId="58" xfId="0" applyNumberFormat="1" applyFont="1" applyFill="1" applyBorder="1" applyAlignment="1">
      <alignment horizontal="center" wrapText="1"/>
    </xf>
    <xf numFmtId="49" fontId="3" fillId="22" borderId="59" xfId="0" applyNumberFormat="1" applyFont="1" applyFill="1" applyBorder="1" applyAlignment="1">
      <alignment horizontal="center" wrapText="1"/>
    </xf>
    <xf numFmtId="4" fontId="2" fillId="22" borderId="12" xfId="0" applyNumberFormat="1" applyFont="1" applyFill="1" applyBorder="1" applyAlignment="1">
      <alignment horizontal="right"/>
    </xf>
    <xf numFmtId="4" fontId="2" fillId="22" borderId="48" xfId="0" applyNumberFormat="1" applyFont="1" applyFill="1" applyBorder="1" applyAlignment="1">
      <alignment horizontal="right"/>
    </xf>
    <xf numFmtId="0" fontId="3" fillId="22" borderId="37" xfId="0" applyFont="1" applyFill="1" applyBorder="1" applyAlignment="1">
      <alignment horizontal="left" wrapText="1"/>
    </xf>
    <xf numFmtId="49" fontId="3" fillId="22" borderId="15" xfId="0" applyNumberFormat="1" applyFont="1" applyFill="1" applyBorder="1" applyAlignment="1">
      <alignment horizontal="center" wrapText="1"/>
    </xf>
    <xf numFmtId="49" fontId="3" fillId="22" borderId="47" xfId="0" applyNumberFormat="1" applyFont="1" applyFill="1" applyBorder="1" applyAlignment="1">
      <alignment horizontal="center" wrapText="1"/>
    </xf>
    <xf numFmtId="49" fontId="3" fillId="22" borderId="52" xfId="0" applyNumberFormat="1" applyFont="1" applyFill="1" applyBorder="1" applyAlignment="1">
      <alignment horizontal="center" wrapText="1"/>
    </xf>
    <xf numFmtId="49" fontId="3" fillId="22" borderId="33" xfId="0" applyNumberFormat="1" applyFont="1" applyFill="1" applyBorder="1" applyAlignment="1">
      <alignment horizontal="center" wrapText="1"/>
    </xf>
    <xf numFmtId="4" fontId="2" fillId="22" borderId="20" xfId="0" applyNumberFormat="1" applyFont="1" applyFill="1" applyBorder="1" applyAlignment="1">
      <alignment horizontal="right"/>
    </xf>
    <xf numFmtId="4" fontId="2" fillId="22" borderId="32" xfId="0" applyNumberFormat="1" applyFont="1" applyFill="1" applyBorder="1" applyAlignment="1">
      <alignment horizontal="right"/>
    </xf>
    <xf numFmtId="0" fontId="3" fillId="22" borderId="40" xfId="0" applyFont="1" applyFill="1" applyBorder="1" applyAlignment="1">
      <alignment horizontal="left" wrapText="1"/>
    </xf>
    <xf numFmtId="49" fontId="3" fillId="22" borderId="14" xfId="0" applyNumberFormat="1" applyFont="1" applyFill="1" applyBorder="1" applyAlignment="1">
      <alignment horizontal="center" wrapText="1"/>
    </xf>
    <xf numFmtId="49" fontId="3" fillId="22" borderId="47" xfId="0" applyNumberFormat="1" applyFont="1" applyFill="1" applyBorder="1" applyAlignment="1">
      <alignment horizontal="center" wrapText="1"/>
    </xf>
    <xf numFmtId="49" fontId="3" fillId="22" borderId="53" xfId="0" applyNumberFormat="1" applyFont="1" applyFill="1" applyBorder="1" applyAlignment="1">
      <alignment horizontal="center" wrapText="1"/>
    </xf>
    <xf numFmtId="0" fontId="3" fillId="22" borderId="40" xfId="0" applyFont="1" applyFill="1" applyBorder="1" applyAlignment="1" applyProtection="1">
      <alignment horizontal="left" wrapText="1"/>
      <protection locked="0"/>
    </xf>
    <xf numFmtId="49" fontId="3" fillId="22" borderId="14" xfId="0" applyNumberFormat="1" applyFont="1" applyFill="1" applyBorder="1" applyAlignment="1" applyProtection="1">
      <alignment horizontal="center" wrapText="1"/>
      <protection locked="0"/>
    </xf>
    <xf numFmtId="49" fontId="2" fillId="22" borderId="49" xfId="0" applyNumberFormat="1" applyFont="1" applyFill="1" applyBorder="1" applyAlignment="1" applyProtection="1">
      <alignment horizontal="center" wrapText="1"/>
      <protection locked="0"/>
    </xf>
    <xf numFmtId="49" fontId="2" fillId="22" borderId="53" xfId="0" applyNumberFormat="1" applyFont="1" applyFill="1" applyBorder="1" applyAlignment="1" applyProtection="1">
      <alignment horizontal="center" wrapText="1"/>
      <protection locked="0"/>
    </xf>
    <xf numFmtId="49" fontId="2" fillId="22" borderId="52" xfId="0" applyNumberFormat="1" applyFont="1" applyFill="1" applyBorder="1" applyAlignment="1" applyProtection="1">
      <alignment horizontal="center" wrapText="1"/>
      <protection locked="0"/>
    </xf>
    <xf numFmtId="49" fontId="2" fillId="22" borderId="33" xfId="0" applyNumberFormat="1" applyFont="1" applyFill="1" applyBorder="1" applyAlignment="1" applyProtection="1">
      <alignment horizontal="center" wrapText="1"/>
      <protection locked="0"/>
    </xf>
    <xf numFmtId="4" fontId="2" fillId="22" borderId="12" xfId="0" applyNumberFormat="1" applyFont="1" applyFill="1" applyBorder="1" applyAlignment="1" applyProtection="1">
      <alignment horizontal="right" wrapText="1"/>
      <protection locked="0"/>
    </xf>
    <xf numFmtId="4" fontId="2" fillId="22" borderId="20" xfId="0" applyNumberFormat="1" applyFont="1" applyFill="1" applyBorder="1" applyAlignment="1" applyProtection="1">
      <alignment horizontal="right" wrapText="1"/>
      <protection locked="0"/>
    </xf>
    <xf numFmtId="4" fontId="2" fillId="22" borderId="32" xfId="0" applyNumberFormat="1" applyFont="1" applyFill="1" applyBorder="1" applyAlignment="1">
      <alignment horizontal="right" wrapText="1"/>
    </xf>
    <xf numFmtId="0" fontId="3" fillId="22" borderId="13" xfId="0" applyFont="1" applyFill="1" applyBorder="1" applyAlignment="1">
      <alignment horizontal="left" wrapText="1"/>
    </xf>
    <xf numFmtId="49" fontId="3" fillId="22" borderId="17" xfId="0" applyNumberFormat="1" applyFont="1" applyFill="1" applyBorder="1" applyAlignment="1">
      <alignment horizontal="center" wrapText="1"/>
    </xf>
    <xf numFmtId="49" fontId="2" fillId="22" borderId="10" xfId="0" applyNumberFormat="1" applyFont="1" applyFill="1" applyBorder="1" applyAlignment="1">
      <alignment horizontal="center"/>
    </xf>
    <xf numFmtId="49" fontId="2" fillId="22" borderId="18" xfId="0" applyNumberFormat="1" applyFont="1" applyFill="1" applyBorder="1" applyAlignment="1">
      <alignment horizontal="center"/>
    </xf>
    <xf numFmtId="4" fontId="2" fillId="22" borderId="18" xfId="0" applyNumberFormat="1" applyFont="1" applyFill="1" applyBorder="1" applyAlignment="1">
      <alignment horizontal="right"/>
    </xf>
    <xf numFmtId="4" fontId="2" fillId="22" borderId="10" xfId="0" applyNumberFormat="1" applyFont="1" applyFill="1" applyBorder="1" applyAlignment="1">
      <alignment horizontal="right"/>
    </xf>
    <xf numFmtId="4" fontId="2" fillId="22" borderId="29" xfId="0" applyNumberFormat="1" applyFont="1" applyFill="1" applyBorder="1" applyAlignment="1">
      <alignment horizontal="right"/>
    </xf>
    <xf numFmtId="0" fontId="2" fillId="22" borderId="0" xfId="0" applyFont="1" applyFill="1" applyBorder="1" applyAlignment="1">
      <alignment wrapText="1"/>
    </xf>
    <xf numFmtId="49" fontId="2" fillId="22" borderId="0" xfId="0" applyNumberFormat="1" applyFont="1" applyFill="1" applyBorder="1" applyAlignment="1">
      <alignment wrapText="1"/>
    </xf>
    <xf numFmtId="49" fontId="2" fillId="22" borderId="0" xfId="0" applyNumberFormat="1" applyFont="1" applyFill="1" applyBorder="1"/>
    <xf numFmtId="0" fontId="3" fillId="22" borderId="27" xfId="0" applyFont="1" applyFill="1" applyBorder="1" applyAlignment="1">
      <alignment horizontal="left" wrapText="1"/>
    </xf>
    <xf numFmtId="4" fontId="2" fillId="22" borderId="33" xfId="0" applyNumberFormat="1" applyFont="1" applyFill="1" applyBorder="1" applyAlignment="1">
      <alignment horizontal="right"/>
    </xf>
    <xf numFmtId="4" fontId="2" fillId="22" borderId="34" xfId="0" applyNumberFormat="1" applyFont="1" applyFill="1" applyBorder="1" applyAlignment="1">
      <alignment horizontal="right"/>
    </xf>
    <xf numFmtId="4" fontId="2" fillId="22" borderId="35" xfId="0" applyNumberFormat="1" applyFont="1" applyFill="1" applyBorder="1" applyAlignment="1">
      <alignment horizontal="right"/>
    </xf>
    <xf numFmtId="49" fontId="3" fillId="22" borderId="51" xfId="0" applyNumberFormat="1" applyFont="1" applyFill="1" applyBorder="1" applyAlignment="1">
      <alignment horizontal="center" wrapText="1"/>
    </xf>
    <xf numFmtId="49" fontId="3" fillId="22" borderId="66" xfId="0" applyNumberFormat="1" applyFont="1" applyFill="1" applyBorder="1" applyAlignment="1">
      <alignment horizontal="center" wrapText="1"/>
    </xf>
    <xf numFmtId="49" fontId="3" fillId="22" borderId="33" xfId="0" applyNumberFormat="1" applyFont="1" applyFill="1" applyBorder="1" applyAlignment="1">
      <alignment horizontal="center" wrapText="1"/>
    </xf>
    <xf numFmtId="49" fontId="2" fillId="22" borderId="51" xfId="0" applyNumberFormat="1" applyFont="1" applyFill="1" applyBorder="1" applyAlignment="1" applyProtection="1">
      <alignment horizontal="center" wrapText="1"/>
      <protection locked="0"/>
    </xf>
    <xf numFmtId="49" fontId="2" fillId="22" borderId="66" xfId="0" applyNumberFormat="1" applyFont="1" applyFill="1" applyBorder="1" applyAlignment="1" applyProtection="1">
      <alignment horizontal="center" wrapText="1"/>
      <protection locked="0"/>
    </xf>
    <xf numFmtId="49" fontId="2" fillId="22" borderId="50" xfId="0" applyNumberFormat="1" applyFont="1" applyFill="1" applyBorder="1" applyAlignment="1" applyProtection="1">
      <alignment horizontal="center" wrapText="1"/>
      <protection locked="0"/>
    </xf>
    <xf numFmtId="0" fontId="3" fillId="22" borderId="16" xfId="0" applyFont="1" applyFill="1" applyBorder="1" applyAlignment="1">
      <alignment horizontal="left" wrapText="1"/>
    </xf>
    <xf numFmtId="0" fontId="3" fillId="22" borderId="17" xfId="0" applyFont="1" applyFill="1" applyBorder="1" applyAlignment="1">
      <alignment horizontal="left" wrapText="1"/>
    </xf>
    <xf numFmtId="49" fontId="2" fillId="22" borderId="19" xfId="0" applyNumberFormat="1" applyFont="1" applyFill="1" applyBorder="1" applyAlignment="1">
      <alignment horizontal="center"/>
    </xf>
    <xf numFmtId="4" fontId="2" fillId="22" borderId="19" xfId="0" applyNumberFormat="1" applyFont="1" applyFill="1" applyBorder="1" applyAlignment="1">
      <alignment horizontal="right"/>
    </xf>
    <xf numFmtId="4" fontId="2" fillId="22" borderId="28" xfId="0" applyNumberFormat="1" applyFont="1" applyFill="1" applyBorder="1" applyAlignment="1">
      <alignment horizontal="right"/>
    </xf>
    <xf numFmtId="4" fontId="2" fillId="22" borderId="30" xfId="0" applyNumberFormat="1" applyFont="1" applyFill="1" applyBorder="1" applyAlignment="1">
      <alignment horizontal="right"/>
    </xf>
    <xf numFmtId="0" fontId="3" fillId="22" borderId="0" xfId="0" applyFont="1" applyFill="1" applyBorder="1" applyAlignment="1">
      <alignment horizontal="left" wrapText="1"/>
    </xf>
    <xf numFmtId="4" fontId="2" fillId="22" borderId="0" xfId="0" applyNumberFormat="1" applyFont="1" applyFill="1" applyBorder="1" applyAlignment="1">
      <alignment horizontal="center"/>
    </xf>
    <xf numFmtId="0" fontId="3" fillId="22" borderId="23" xfId="0" applyFont="1" applyFill="1" applyBorder="1" applyAlignment="1">
      <alignment horizontal="left" wrapText="1"/>
    </xf>
    <xf numFmtId="0" fontId="3" fillId="22" borderId="24" xfId="0" applyFont="1" applyFill="1" applyBorder="1" applyAlignment="1">
      <alignment horizontal="center" wrapText="1"/>
    </xf>
    <xf numFmtId="49" fontId="2" fillId="22" borderId="55" xfId="0" applyNumberFormat="1" applyFont="1" applyFill="1" applyBorder="1" applyAlignment="1">
      <alignment horizontal="center"/>
    </xf>
    <xf numFmtId="49" fontId="2" fillId="22" borderId="56" xfId="0" applyNumberFormat="1" applyFont="1" applyFill="1" applyBorder="1" applyAlignment="1">
      <alignment horizontal="center"/>
    </xf>
    <xf numFmtId="49" fontId="2" fillId="22" borderId="31" xfId="0" applyNumberFormat="1" applyFont="1" applyFill="1" applyBorder="1" applyAlignment="1">
      <alignment horizontal="center"/>
    </xf>
    <xf numFmtId="4" fontId="2" fillId="22" borderId="31" xfId="0" applyNumberFormat="1" applyFont="1" applyFill="1" applyBorder="1" applyAlignment="1">
      <alignment horizontal="right"/>
    </xf>
    <xf numFmtId="49" fontId="2" fillId="22" borderId="45" xfId="0" applyNumberFormat="1" applyFont="1" applyFill="1" applyBorder="1" applyAlignment="1">
      <alignment horizontal="center"/>
    </xf>
    <xf numFmtId="49" fontId="3" fillId="22" borderId="0" xfId="0" applyNumberFormat="1" applyFont="1" applyFill="1" applyBorder="1" applyAlignment="1">
      <alignment horizontal="center" wrapText="1"/>
    </xf>
    <xf numFmtId="49" fontId="0" fillId="22" borderId="11" xfId="0" applyNumberFormat="1" applyFill="1" applyBorder="1" applyAlignment="1">
      <alignment horizontal="left"/>
    </xf>
    <xf numFmtId="49" fontId="2" fillId="22" borderId="0" xfId="0" applyNumberFormat="1" applyFont="1" applyFill="1" applyBorder="1" applyAlignment="1">
      <alignment horizontal="right"/>
    </xf>
    <xf numFmtId="0" fontId="3" fillId="22" borderId="38" xfId="0" applyFont="1" applyFill="1" applyBorder="1" applyAlignment="1">
      <alignment horizontal="left" wrapText="1"/>
    </xf>
    <xf numFmtId="0" fontId="3" fillId="22" borderId="39" xfId="0" applyFont="1" applyFill="1" applyBorder="1" applyAlignment="1">
      <alignment horizontal="left" wrapText="1"/>
    </xf>
    <xf numFmtId="49" fontId="3" fillId="22" borderId="22" xfId="0" applyNumberFormat="1" applyFont="1" applyFill="1" applyBorder="1" applyAlignment="1">
      <alignment horizontal="center" wrapText="1"/>
    </xf>
    <xf numFmtId="49" fontId="3" fillId="22" borderId="62" xfId="0" applyNumberFormat="1" applyFont="1" applyFill="1" applyBorder="1" applyAlignment="1">
      <alignment horizontal="center" wrapText="1"/>
    </xf>
    <xf numFmtId="49" fontId="3" fillId="22" borderId="63" xfId="0" applyNumberFormat="1" applyFont="1" applyFill="1" applyBorder="1" applyAlignment="1">
      <alignment horizontal="center" wrapText="1"/>
    </xf>
    <xf numFmtId="49" fontId="3" fillId="22" borderId="64" xfId="0" applyNumberFormat="1" applyFont="1" applyFill="1" applyBorder="1" applyAlignment="1">
      <alignment horizontal="center" wrapText="1"/>
    </xf>
    <xf numFmtId="4" fontId="2" fillId="22" borderId="25" xfId="0" applyNumberFormat="1" applyFont="1" applyFill="1" applyBorder="1" applyAlignment="1">
      <alignment horizontal="center"/>
    </xf>
    <xf numFmtId="4" fontId="2" fillId="22" borderId="26" xfId="0" applyNumberFormat="1" applyFont="1" applyFill="1" applyBorder="1" applyAlignment="1">
      <alignment horizontal="center"/>
    </xf>
    <xf numFmtId="4" fontId="2" fillId="22" borderId="27" xfId="0" applyNumberFormat="1" applyFont="1" applyFill="1" applyBorder="1" applyAlignment="1">
      <alignment horizontal="center"/>
    </xf>
    <xf numFmtId="49" fontId="2" fillId="22" borderId="65" xfId="0" applyNumberFormat="1" applyFont="1" applyFill="1" applyBorder="1" applyAlignment="1">
      <alignment horizontal="center"/>
    </xf>
    <xf numFmtId="49" fontId="2" fillId="22" borderId="12" xfId="0" applyNumberFormat="1" applyFont="1" applyFill="1" applyBorder="1" applyAlignment="1">
      <alignment horizontal="center"/>
    </xf>
    <xf numFmtId="49" fontId="2" fillId="22" borderId="47" xfId="0" applyNumberFormat="1" applyFont="1" applyFill="1" applyBorder="1" applyAlignment="1">
      <alignment horizontal="center"/>
    </xf>
    <xf numFmtId="49" fontId="2" fillId="22" borderId="52" xfId="0" applyNumberFormat="1" applyFont="1" applyFill="1" applyBorder="1" applyAlignment="1">
      <alignment horizontal="center"/>
    </xf>
    <xf numFmtId="49" fontId="2" fillId="22" borderId="33" xfId="0" applyNumberFormat="1" applyFont="1" applyFill="1" applyBorder="1" applyAlignment="1">
      <alignment horizontal="center"/>
    </xf>
    <xf numFmtId="4" fontId="2" fillId="22" borderId="33" xfId="0" applyNumberFormat="1" applyFont="1" applyFill="1" applyBorder="1" applyAlignment="1">
      <alignment horizontal="center"/>
    </xf>
    <xf numFmtId="4" fontId="2" fillId="22" borderId="34" xfId="0" applyNumberFormat="1" applyFont="1" applyFill="1" applyBorder="1" applyAlignment="1">
      <alignment horizontal="center"/>
    </xf>
    <xf numFmtId="4" fontId="2" fillId="22" borderId="35" xfId="0" applyNumberFormat="1" applyFont="1" applyFill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0" fontId="3" fillId="23" borderId="38" xfId="0" applyFont="1" applyFill="1" applyBorder="1" applyAlignment="1" applyProtection="1">
      <alignment horizontal="left" wrapText="1"/>
      <protection locked="0"/>
    </xf>
    <xf numFmtId="49" fontId="3" fillId="23" borderId="14" xfId="0" applyNumberFormat="1" applyFont="1" applyFill="1" applyBorder="1" applyAlignment="1" applyProtection="1">
      <alignment horizontal="center" wrapText="1"/>
      <protection locked="0"/>
    </xf>
    <xf numFmtId="49" fontId="2" fillId="23" borderId="49" xfId="0" applyNumberFormat="1" applyFont="1" applyFill="1" applyBorder="1" applyAlignment="1" applyProtection="1">
      <alignment horizontal="center" wrapText="1"/>
      <protection locked="0"/>
    </xf>
    <xf numFmtId="49" fontId="2" fillId="23" borderId="52" xfId="0" applyNumberFormat="1" applyFont="1" applyFill="1" applyBorder="1" applyAlignment="1" applyProtection="1">
      <alignment horizontal="center" wrapText="1"/>
      <protection locked="0"/>
    </xf>
    <xf numFmtId="49" fontId="2" fillId="23" borderId="33" xfId="0" applyNumberFormat="1" applyFont="1" applyFill="1" applyBorder="1" applyAlignment="1" applyProtection="1">
      <alignment horizontal="center" wrapText="1"/>
      <protection locked="0"/>
    </xf>
    <xf numFmtId="4" fontId="2" fillId="23" borderId="12" xfId="0" applyNumberFormat="1" applyFont="1" applyFill="1" applyBorder="1" applyAlignment="1" applyProtection="1">
      <alignment horizontal="right" wrapText="1"/>
      <protection locked="0"/>
    </xf>
    <xf numFmtId="4" fontId="2" fillId="23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9" fontId="3" fillId="22" borderId="15" xfId="0" applyNumberFormat="1" applyFont="1" applyFill="1" applyBorder="1" applyAlignment="1">
      <alignment horizontal="left" wrapText="1"/>
    </xf>
    <xf numFmtId="49" fontId="2" fillId="22" borderId="12" xfId="0" applyNumberFormat="1" applyFont="1" applyFill="1" applyBorder="1" applyAlignment="1">
      <alignment horizontal="center"/>
    </xf>
    <xf numFmtId="4" fontId="2" fillId="22" borderId="12" xfId="0" applyNumberFormat="1" applyFont="1" applyFill="1" applyBorder="1" applyAlignment="1">
      <alignment horizontal="center"/>
    </xf>
    <xf numFmtId="4" fontId="2" fillId="22" borderId="20" xfId="0" applyNumberFormat="1" applyFont="1" applyFill="1" applyBorder="1" applyAlignment="1">
      <alignment horizontal="center"/>
    </xf>
    <xf numFmtId="4" fontId="2" fillId="22" borderId="32" xfId="0" applyNumberFormat="1" applyFont="1" applyFill="1" applyBorder="1" applyAlignment="1">
      <alignment horizontal="center"/>
    </xf>
    <xf numFmtId="4" fontId="2" fillId="22" borderId="35" xfId="0" applyNumberFormat="1" applyFont="1" applyFill="1" applyBorder="1" applyAlignment="1" applyProtection="1">
      <alignment horizontal="right"/>
    </xf>
    <xf numFmtId="49" fontId="2" fillId="22" borderId="47" xfId="0" applyNumberFormat="1" applyFont="1" applyFill="1" applyBorder="1" applyAlignment="1">
      <alignment horizontal="center"/>
    </xf>
    <xf numFmtId="49" fontId="2" fillId="22" borderId="53" xfId="0" applyNumberFormat="1" applyFont="1" applyFill="1" applyBorder="1" applyAlignment="1">
      <alignment horizontal="center"/>
    </xf>
    <xf numFmtId="4" fontId="2" fillId="22" borderId="32" xfId="0" applyNumberFormat="1" applyFont="1" applyFill="1" applyBorder="1" applyAlignment="1" applyProtection="1">
      <alignment horizontal="center"/>
    </xf>
    <xf numFmtId="49" fontId="2" fillId="22" borderId="49" xfId="0" applyNumberFormat="1" applyFont="1" applyFill="1" applyBorder="1" applyAlignment="1" applyProtection="1">
      <alignment horizontal="center"/>
      <protection locked="0"/>
    </xf>
    <xf numFmtId="49" fontId="2" fillId="22" borderId="52" xfId="0" applyNumberFormat="1" applyFont="1" applyFill="1" applyBorder="1" applyAlignment="1" applyProtection="1">
      <alignment horizontal="center"/>
      <protection locked="0"/>
    </xf>
    <xf numFmtId="49" fontId="2" fillId="22" borderId="33" xfId="0" applyNumberFormat="1" applyFont="1" applyFill="1" applyBorder="1" applyAlignment="1" applyProtection="1">
      <alignment horizontal="center"/>
      <protection locked="0"/>
    </xf>
    <xf numFmtId="4" fontId="2" fillId="22" borderId="12" xfId="0" applyNumberFormat="1" applyFont="1" applyFill="1" applyBorder="1" applyAlignment="1" applyProtection="1">
      <alignment horizontal="right"/>
      <protection locked="0"/>
    </xf>
    <xf numFmtId="0" fontId="2" fillId="22" borderId="32" xfId="0" applyNumberFormat="1" applyFont="1" applyFill="1" applyBorder="1" applyAlignment="1">
      <alignment horizontal="center"/>
    </xf>
    <xf numFmtId="0" fontId="3" fillId="22" borderId="46" xfId="0" applyFont="1" applyFill="1" applyBorder="1" applyAlignment="1">
      <alignment horizontal="left" wrapText="1"/>
    </xf>
    <xf numFmtId="4" fontId="2" fillId="22" borderId="33" xfId="0" applyNumberFormat="1" applyFont="1" applyFill="1" applyBorder="1" applyAlignment="1" applyProtection="1">
      <alignment horizontal="right"/>
      <protection locked="0"/>
    </xf>
    <xf numFmtId="49" fontId="2" fillId="22" borderId="35" xfId="0" applyNumberFormat="1" applyFont="1" applyFill="1" applyBorder="1" applyAlignment="1">
      <alignment horizontal="center"/>
    </xf>
    <xf numFmtId="0" fontId="22" fillId="22" borderId="0" xfId="0" applyFont="1" applyFill="1" applyAlignment="1">
      <alignment horizontal="center" wrapText="1"/>
    </xf>
    <xf numFmtId="0" fontId="23" fillId="22" borderId="0" xfId="0" applyFont="1" applyFill="1" applyAlignment="1">
      <alignment horizontal="center" wrapText="1"/>
    </xf>
    <xf numFmtId="0" fontId="4" fillId="22" borderId="0" xfId="0" applyFont="1" applyFill="1" applyAlignment="1">
      <alignment horizontal="center" wrapText="1"/>
    </xf>
    <xf numFmtId="0" fontId="0" fillId="22" borderId="0" xfId="0" applyFill="1" applyAlignment="1">
      <alignment wrapText="1"/>
    </xf>
    <xf numFmtId="0" fontId="24" fillId="22" borderId="0" xfId="0" applyFont="1" applyFill="1" applyAlignment="1">
      <alignment horizontal="left"/>
    </xf>
    <xf numFmtId="0" fontId="24" fillId="22" borderId="0" xfId="0" applyFont="1" applyFill="1" applyAlignment="1">
      <alignment horizontal="right"/>
    </xf>
    <xf numFmtId="49" fontId="23" fillId="22" borderId="0" xfId="0" applyNumberFormat="1" applyFont="1" applyFill="1" applyBorder="1" applyAlignment="1">
      <alignment horizontal="right"/>
    </xf>
    <xf numFmtId="0" fontId="23" fillId="22" borderId="0" xfId="0" applyFont="1" applyFill="1"/>
    <xf numFmtId="0" fontId="4" fillId="22" borderId="0" xfId="0" applyFont="1" applyFill="1"/>
    <xf numFmtId="0" fontId="0" fillId="22" borderId="0" xfId="0" applyFill="1"/>
    <xf numFmtId="49" fontId="23" fillId="22" borderId="0" xfId="0" applyNumberFormat="1" applyFont="1" applyFill="1" applyAlignment="1">
      <alignment horizontal="right"/>
    </xf>
    <xf numFmtId="0" fontId="24" fillId="22" borderId="0" xfId="0" applyFont="1" applyFill="1" applyBorder="1" applyAlignment="1">
      <alignment horizontal="right"/>
    </xf>
    <xf numFmtId="0" fontId="24" fillId="22" borderId="34" xfId="0" applyFont="1" applyFill="1" applyBorder="1" applyAlignment="1">
      <alignment horizontal="center" vertical="center"/>
    </xf>
    <xf numFmtId="49" fontId="24" fillId="22" borderId="62" xfId="0" applyNumberFormat="1" applyFont="1" applyFill="1" applyBorder="1" applyAlignment="1">
      <alignment horizontal="center" vertical="center" wrapText="1"/>
    </xf>
    <xf numFmtId="0" fontId="0" fillId="22" borderId="63" xfId="0" applyFill="1" applyBorder="1" applyAlignment="1">
      <alignment horizontal="center" vertical="center" wrapText="1"/>
    </xf>
    <xf numFmtId="0" fontId="0" fillId="22" borderId="64" xfId="0" applyFill="1" applyBorder="1" applyAlignment="1">
      <alignment horizontal="center" vertical="center" wrapText="1"/>
    </xf>
    <xf numFmtId="49" fontId="24" fillId="22" borderId="34" xfId="0" applyNumberFormat="1" applyFont="1" applyFill="1" applyBorder="1" applyAlignment="1">
      <alignment horizontal="center" vertical="center" wrapText="1"/>
    </xf>
    <xf numFmtId="0" fontId="0" fillId="22" borderId="34" xfId="0" applyFill="1" applyBorder="1" applyAlignment="1">
      <alignment wrapText="1"/>
    </xf>
    <xf numFmtId="0" fontId="23" fillId="22" borderId="65" xfId="0" applyFont="1" applyFill="1" applyBorder="1" applyAlignment="1">
      <alignment horizontal="center" vertical="center" wrapText="1"/>
    </xf>
    <xf numFmtId="0" fontId="0" fillId="22" borderId="11" xfId="0" applyFill="1" applyBorder="1" applyAlignment="1">
      <alignment horizontal="center" vertical="center" wrapText="1"/>
    </xf>
    <xf numFmtId="0" fontId="0" fillId="22" borderId="12" xfId="0" applyFill="1" applyBorder="1" applyAlignment="1">
      <alignment horizontal="center" vertical="center" wrapText="1"/>
    </xf>
    <xf numFmtId="0" fontId="23" fillId="22" borderId="34" xfId="0" applyFont="1" applyFill="1" applyBorder="1" applyAlignment="1">
      <alignment horizontal="center" vertical="center" wrapText="1"/>
    </xf>
    <xf numFmtId="0" fontId="24" fillId="22" borderId="34" xfId="0" applyFont="1" applyFill="1" applyBorder="1" applyAlignment="1">
      <alignment horizontal="center" vertical="center" wrapText="1"/>
    </xf>
    <xf numFmtId="3" fontId="24" fillId="22" borderId="47" xfId="0" applyNumberFormat="1" applyFont="1" applyFill="1" applyBorder="1" applyAlignment="1">
      <alignment horizontal="center" vertical="center" wrapText="1"/>
    </xf>
    <xf numFmtId="0" fontId="0" fillId="22" borderId="52" xfId="0" applyFill="1" applyBorder="1" applyAlignment="1">
      <alignment horizontal="center" wrapText="1"/>
    </xf>
    <xf numFmtId="0" fontId="0" fillId="22" borderId="33" xfId="0" applyFill="1" applyBorder="1" applyAlignment="1">
      <alignment horizontal="center" wrapText="1"/>
    </xf>
    <xf numFmtId="3" fontId="24" fillId="22" borderId="34" xfId="0" applyNumberFormat="1" applyFont="1" applyFill="1" applyBorder="1" applyAlignment="1">
      <alignment horizontal="center"/>
    </xf>
    <xf numFmtId="0" fontId="0" fillId="22" borderId="34" xfId="0" applyFill="1" applyBorder="1" applyAlignment="1"/>
    <xf numFmtId="0" fontId="25" fillId="22" borderId="34" xfId="0" applyFont="1" applyFill="1" applyBorder="1" applyAlignment="1">
      <alignment vertical="top" wrapText="1"/>
    </xf>
    <xf numFmtId="4" fontId="26" fillId="22" borderId="47" xfId="0" applyNumberFormat="1" applyFont="1" applyFill="1" applyBorder="1" applyAlignment="1">
      <alignment horizontal="right" wrapText="1"/>
    </xf>
    <xf numFmtId="0" fontId="0" fillId="22" borderId="52" xfId="0" applyFill="1" applyBorder="1" applyAlignment="1">
      <alignment horizontal="right" wrapText="1"/>
    </xf>
    <xf numFmtId="0" fontId="0" fillId="22" borderId="33" xfId="0" applyFill="1" applyBorder="1" applyAlignment="1">
      <alignment horizontal="right" wrapText="1"/>
    </xf>
    <xf numFmtId="4" fontId="26" fillId="22" borderId="34" xfId="0" applyNumberFormat="1" applyFont="1" applyFill="1" applyBorder="1" applyAlignment="1">
      <alignment horizontal="right"/>
    </xf>
    <xf numFmtId="0" fontId="25" fillId="22" borderId="0" xfId="0" applyFont="1" applyFill="1" applyAlignment="1">
      <alignment horizontal="center" vertical="center" wrapText="1"/>
    </xf>
    <xf numFmtId="0" fontId="0" fillId="22" borderId="0" xfId="0" applyFill="1" applyAlignment="1">
      <alignment vertical="center" wrapText="1"/>
    </xf>
    <xf numFmtId="0" fontId="0" fillId="22" borderId="0" xfId="0" applyFill="1" applyAlignment="1">
      <alignment wrapText="1"/>
    </xf>
    <xf numFmtId="0" fontId="25" fillId="22" borderId="0" xfId="0" applyFont="1" applyFill="1"/>
    <xf numFmtId="49" fontId="25" fillId="22" borderId="0" xfId="0" applyNumberFormat="1" applyFont="1" applyFill="1" applyBorder="1" applyAlignment="1">
      <alignment horizontal="center"/>
    </xf>
    <xf numFmtId="0" fontId="25" fillId="22" borderId="0" xfId="0" applyFont="1" applyFill="1" applyAlignment="1"/>
    <xf numFmtId="0" fontId="0" fillId="22" borderId="0" xfId="0" applyFill="1" applyAlignment="1"/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342"/>
  <sheetViews>
    <sheetView tabSelected="1" topLeftCell="A322" workbookViewId="0">
      <selection activeCell="G3" sqref="G3:H3"/>
    </sheetView>
  </sheetViews>
  <sheetFormatPr defaultRowHeight="12.75" x14ac:dyDescent="0.2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 x14ac:dyDescent="0.3">
      <c r="A1" s="24" t="s">
        <v>35</v>
      </c>
      <c r="B1" s="24"/>
      <c r="C1" s="24"/>
      <c r="D1" s="24"/>
      <c r="E1" s="24"/>
      <c r="F1" s="24"/>
      <c r="G1" s="24"/>
      <c r="H1" s="24"/>
      <c r="I1" s="25"/>
      <c r="J1" s="26" t="s">
        <v>3</v>
      </c>
      <c r="K1" s="2" t="s">
        <v>57</v>
      </c>
      <c r="L1" s="1"/>
    </row>
    <row r="2" spans="1:12" x14ac:dyDescent="0.2">
      <c r="A2" s="27"/>
      <c r="B2" s="28"/>
      <c r="C2" s="29"/>
      <c r="D2" s="29"/>
      <c r="E2" s="29"/>
      <c r="F2" s="29"/>
      <c r="G2" s="29"/>
      <c r="H2" s="30"/>
      <c r="I2" s="30"/>
      <c r="J2" s="31" t="s">
        <v>19</v>
      </c>
      <c r="K2" s="2" t="s">
        <v>2</v>
      </c>
      <c r="L2" s="1"/>
    </row>
    <row r="3" spans="1:12" x14ac:dyDescent="0.2">
      <c r="A3" s="32" t="s">
        <v>45</v>
      </c>
      <c r="B3" s="33" t="s">
        <v>54</v>
      </c>
      <c r="C3" s="33"/>
      <c r="D3" s="33"/>
      <c r="E3" s="34"/>
      <c r="F3" s="34"/>
      <c r="G3" s="35"/>
      <c r="H3" s="35"/>
      <c r="I3" s="32" t="s">
        <v>22</v>
      </c>
      <c r="J3" s="36">
        <v>43374</v>
      </c>
      <c r="K3" s="2" t="s">
        <v>8</v>
      </c>
      <c r="L3" s="1"/>
    </row>
    <row r="4" spans="1:12" x14ac:dyDescent="0.2">
      <c r="A4" s="28"/>
      <c r="B4" s="28"/>
      <c r="C4" s="28"/>
      <c r="D4" s="28"/>
      <c r="E4" s="28"/>
      <c r="F4" s="28"/>
      <c r="G4" s="28"/>
      <c r="H4" s="37"/>
      <c r="I4" s="38" t="s">
        <v>21</v>
      </c>
      <c r="J4" s="39" t="s">
        <v>55</v>
      </c>
      <c r="K4" s="2" t="s">
        <v>60</v>
      </c>
      <c r="L4" s="1"/>
    </row>
    <row r="5" spans="1:12" x14ac:dyDescent="0.2">
      <c r="A5" s="28" t="s">
        <v>36</v>
      </c>
      <c r="B5" s="40" t="s">
        <v>56</v>
      </c>
      <c r="C5" s="40"/>
      <c r="D5" s="40"/>
      <c r="E5" s="40"/>
      <c r="F5" s="40"/>
      <c r="G5" s="40"/>
      <c r="H5" s="40"/>
      <c r="I5" s="38" t="s">
        <v>30</v>
      </c>
      <c r="J5" s="41" t="s">
        <v>57</v>
      </c>
      <c r="K5" s="2"/>
      <c r="L5" s="1"/>
    </row>
    <row r="6" spans="1:12" x14ac:dyDescent="0.2">
      <c r="A6" s="28" t="s">
        <v>37</v>
      </c>
      <c r="B6" s="42" t="s">
        <v>569</v>
      </c>
      <c r="C6" s="42"/>
      <c r="D6" s="42"/>
      <c r="E6" s="42"/>
      <c r="F6" s="42"/>
      <c r="G6" s="42"/>
      <c r="H6" s="42"/>
      <c r="I6" s="38" t="s">
        <v>52</v>
      </c>
      <c r="J6" s="41" t="s">
        <v>62</v>
      </c>
      <c r="K6" s="2" t="s">
        <v>61</v>
      </c>
      <c r="L6" s="1"/>
    </row>
    <row r="7" spans="1:12" x14ac:dyDescent="0.2">
      <c r="A7" s="43" t="s">
        <v>53</v>
      </c>
      <c r="B7" s="28"/>
      <c r="C7" s="28"/>
      <c r="D7" s="28"/>
      <c r="E7" s="28"/>
      <c r="F7" s="28"/>
      <c r="G7" s="28"/>
      <c r="H7" s="37"/>
      <c r="I7" s="38"/>
      <c r="J7" s="41"/>
      <c r="K7" s="2"/>
    </row>
    <row r="8" spans="1:12" ht="13.5" thickBot="1" x14ac:dyDescent="0.25">
      <c r="A8" s="28" t="s">
        <v>1</v>
      </c>
      <c r="B8" s="28"/>
      <c r="C8" s="28"/>
      <c r="D8" s="28"/>
      <c r="E8" s="28"/>
      <c r="F8" s="28"/>
      <c r="G8" s="28"/>
      <c r="H8" s="37"/>
      <c r="I8" s="37"/>
      <c r="J8" s="44" t="s">
        <v>0</v>
      </c>
      <c r="K8" s="2" t="s">
        <v>58</v>
      </c>
    </row>
    <row r="9" spans="1:12" ht="15" x14ac:dyDescent="0.25">
      <c r="A9" s="45" t="s">
        <v>29</v>
      </c>
      <c r="B9" s="45"/>
      <c r="C9" s="45"/>
      <c r="D9" s="45"/>
      <c r="E9" s="45"/>
      <c r="F9" s="45"/>
      <c r="G9" s="45"/>
      <c r="H9" s="45"/>
      <c r="I9" s="45"/>
      <c r="J9" s="45"/>
      <c r="K9" s="18" t="s">
        <v>59</v>
      </c>
    </row>
    <row r="10" spans="1:12" x14ac:dyDescent="0.2">
      <c r="A10" s="46"/>
      <c r="B10" s="46"/>
      <c r="C10" s="47"/>
      <c r="D10" s="47"/>
      <c r="E10" s="47"/>
      <c r="F10" s="47"/>
      <c r="G10" s="47"/>
      <c r="H10" s="48"/>
      <c r="I10" s="48"/>
      <c r="J10" s="49"/>
      <c r="K10" s="19"/>
    </row>
    <row r="11" spans="1:12" ht="12.75" customHeight="1" x14ac:dyDescent="0.2">
      <c r="A11" s="50" t="s">
        <v>38</v>
      </c>
      <c r="B11" s="50" t="s">
        <v>39</v>
      </c>
      <c r="C11" s="51" t="s">
        <v>40</v>
      </c>
      <c r="D11" s="52"/>
      <c r="E11" s="52"/>
      <c r="F11" s="52"/>
      <c r="G11" s="53"/>
      <c r="H11" s="50" t="s">
        <v>41</v>
      </c>
      <c r="I11" s="50" t="s">
        <v>23</v>
      </c>
      <c r="J11" s="50" t="s">
        <v>42</v>
      </c>
      <c r="K11" s="12"/>
    </row>
    <row r="12" spans="1:12" x14ac:dyDescent="0.2">
      <c r="A12" s="54"/>
      <c r="B12" s="54"/>
      <c r="C12" s="55"/>
      <c r="D12" s="56"/>
      <c r="E12" s="56"/>
      <c r="F12" s="56"/>
      <c r="G12" s="57"/>
      <c r="H12" s="54"/>
      <c r="I12" s="54"/>
      <c r="J12" s="54"/>
      <c r="K12" s="12"/>
    </row>
    <row r="13" spans="1:12" x14ac:dyDescent="0.2">
      <c r="A13" s="58"/>
      <c r="B13" s="58"/>
      <c r="C13" s="59"/>
      <c r="D13" s="60"/>
      <c r="E13" s="60"/>
      <c r="F13" s="60"/>
      <c r="G13" s="61"/>
      <c r="H13" s="58"/>
      <c r="I13" s="58"/>
      <c r="J13" s="58"/>
      <c r="K13" s="12"/>
    </row>
    <row r="14" spans="1:12" ht="13.5" thickBot="1" x14ac:dyDescent="0.25">
      <c r="A14" s="62">
        <v>1</v>
      </c>
      <c r="B14" s="63">
        <v>2</v>
      </c>
      <c r="C14" s="64">
        <v>3</v>
      </c>
      <c r="D14" s="65"/>
      <c r="E14" s="65"/>
      <c r="F14" s="65"/>
      <c r="G14" s="66"/>
      <c r="H14" s="67" t="s">
        <v>2</v>
      </c>
      <c r="I14" s="67" t="s">
        <v>25</v>
      </c>
      <c r="J14" s="67" t="s">
        <v>26</v>
      </c>
      <c r="K14" s="13"/>
    </row>
    <row r="15" spans="1:12" x14ac:dyDescent="0.2">
      <c r="A15" s="68" t="s">
        <v>28</v>
      </c>
      <c r="B15" s="69" t="s">
        <v>6</v>
      </c>
      <c r="C15" s="70" t="s">
        <v>17</v>
      </c>
      <c r="D15" s="71"/>
      <c r="E15" s="71"/>
      <c r="F15" s="71"/>
      <c r="G15" s="72"/>
      <c r="H15" s="73">
        <v>12730600</v>
      </c>
      <c r="I15" s="73">
        <v>8102596.1900000004</v>
      </c>
      <c r="J15" s="74">
        <v>4578882</v>
      </c>
    </row>
    <row r="16" spans="1:12" x14ac:dyDescent="0.2">
      <c r="A16" s="75" t="s">
        <v>4</v>
      </c>
      <c r="B16" s="76"/>
      <c r="C16" s="77"/>
      <c r="D16" s="78"/>
      <c r="E16" s="78"/>
      <c r="F16" s="78"/>
      <c r="G16" s="79"/>
      <c r="H16" s="73"/>
      <c r="I16" s="80"/>
      <c r="J16" s="81"/>
    </row>
    <row r="17" spans="1:12" x14ac:dyDescent="0.2">
      <c r="A17" s="82" t="s">
        <v>431</v>
      </c>
      <c r="B17" s="83" t="s">
        <v>6</v>
      </c>
      <c r="C17" s="84" t="s">
        <v>101</v>
      </c>
      <c r="D17" s="85" t="s">
        <v>63</v>
      </c>
      <c r="E17" s="78"/>
      <c r="F17" s="78"/>
      <c r="G17" s="79"/>
      <c r="H17" s="73">
        <v>2563300</v>
      </c>
      <c r="I17" s="80">
        <v>2027028.3</v>
      </c>
      <c r="J17" s="81">
        <v>487149.89</v>
      </c>
      <c r="K17" s="16" t="str">
        <f t="shared" ref="K17:K48" si="0">C17 &amp; D17 &amp; G17</f>
        <v>10000000000000000000</v>
      </c>
      <c r="L17" s="9" t="s">
        <v>432</v>
      </c>
    </row>
    <row r="18" spans="1:12" x14ac:dyDescent="0.2">
      <c r="A18" s="82" t="s">
        <v>433</v>
      </c>
      <c r="B18" s="83" t="s">
        <v>6</v>
      </c>
      <c r="C18" s="84" t="s">
        <v>101</v>
      </c>
      <c r="D18" s="85" t="s">
        <v>434</v>
      </c>
      <c r="E18" s="78"/>
      <c r="F18" s="78"/>
      <c r="G18" s="79"/>
      <c r="H18" s="73">
        <v>2563300</v>
      </c>
      <c r="I18" s="80">
        <v>2027028.3</v>
      </c>
      <c r="J18" s="81">
        <v>487149.89</v>
      </c>
      <c r="K18" s="16" t="str">
        <f t="shared" si="0"/>
        <v>10010000000000000000</v>
      </c>
      <c r="L18" s="9" t="s">
        <v>435</v>
      </c>
    </row>
    <row r="19" spans="1:12" ht="22.5" x14ac:dyDescent="0.2">
      <c r="A19" s="82" t="s">
        <v>436</v>
      </c>
      <c r="B19" s="83" t="s">
        <v>6</v>
      </c>
      <c r="C19" s="84" t="s">
        <v>101</v>
      </c>
      <c r="D19" s="85" t="s">
        <v>437</v>
      </c>
      <c r="E19" s="78"/>
      <c r="F19" s="78"/>
      <c r="G19" s="79"/>
      <c r="H19" s="73">
        <v>2563300</v>
      </c>
      <c r="I19" s="80">
        <v>2027028.3</v>
      </c>
      <c r="J19" s="81">
        <v>487149.89</v>
      </c>
      <c r="K19" s="16" t="str">
        <f t="shared" si="0"/>
        <v>10010300000000000000</v>
      </c>
      <c r="L19" s="9" t="s">
        <v>438</v>
      </c>
    </row>
    <row r="20" spans="1:12" ht="22.5" x14ac:dyDescent="0.2">
      <c r="A20" s="82" t="s">
        <v>439</v>
      </c>
      <c r="B20" s="83" t="s">
        <v>6</v>
      </c>
      <c r="C20" s="84" t="s">
        <v>101</v>
      </c>
      <c r="D20" s="85" t="s">
        <v>440</v>
      </c>
      <c r="E20" s="78"/>
      <c r="F20" s="78"/>
      <c r="G20" s="79"/>
      <c r="H20" s="73">
        <v>2563300</v>
      </c>
      <c r="I20" s="80">
        <v>2027028.3</v>
      </c>
      <c r="J20" s="81">
        <v>487149.89</v>
      </c>
      <c r="K20" s="16" t="str">
        <f t="shared" si="0"/>
        <v>10010302000010000110</v>
      </c>
      <c r="L20" s="9" t="s">
        <v>441</v>
      </c>
    </row>
    <row r="21" spans="1:12" s="7" customFormat="1" ht="56.25" x14ac:dyDescent="0.2">
      <c r="A21" s="86" t="s">
        <v>442</v>
      </c>
      <c r="B21" s="87" t="s">
        <v>6</v>
      </c>
      <c r="C21" s="88" t="s">
        <v>101</v>
      </c>
      <c r="D21" s="89" t="s">
        <v>443</v>
      </c>
      <c r="E21" s="90"/>
      <c r="F21" s="90"/>
      <c r="G21" s="91"/>
      <c r="H21" s="92">
        <v>956200</v>
      </c>
      <c r="I21" s="93">
        <v>882730.69</v>
      </c>
      <c r="J21" s="94">
        <f>IF(IF(H21="",0,H21)=0,0,(IF(H21&gt;0,IF(I21&gt;H21,0,H21-I21),IF(I21&gt;H21,H21-I21,0))))</f>
        <v>73469.31</v>
      </c>
      <c r="K21" s="17" t="str">
        <f t="shared" si="0"/>
        <v>10010302230010000110</v>
      </c>
      <c r="L21" s="6" t="str">
        <f>C21 &amp; D21 &amp; G21</f>
        <v>10010302230010000110</v>
      </c>
    </row>
    <row r="22" spans="1:12" s="7" customFormat="1" ht="78.75" x14ac:dyDescent="0.2">
      <c r="A22" s="86" t="s">
        <v>444</v>
      </c>
      <c r="B22" s="87" t="s">
        <v>6</v>
      </c>
      <c r="C22" s="88" t="s">
        <v>101</v>
      </c>
      <c r="D22" s="89" t="s">
        <v>445</v>
      </c>
      <c r="E22" s="90"/>
      <c r="F22" s="90"/>
      <c r="G22" s="91"/>
      <c r="H22" s="92">
        <v>7300</v>
      </c>
      <c r="I22" s="93">
        <v>8006.51</v>
      </c>
      <c r="J22" s="94">
        <f>IF(IF(H22="",0,H22)=0,0,(IF(H22&gt;0,IF(I22&gt;H22,0,H22-I22),IF(I22&gt;H22,H22-I22,0))))</f>
        <v>0</v>
      </c>
      <c r="K22" s="17" t="str">
        <f t="shared" si="0"/>
        <v>10010302240010000110</v>
      </c>
      <c r="L22" s="6" t="str">
        <f>C22 &amp; D22 &amp; G22</f>
        <v>10010302240010000110</v>
      </c>
    </row>
    <row r="23" spans="1:12" s="7" customFormat="1" ht="56.25" x14ac:dyDescent="0.2">
      <c r="A23" s="86" t="s">
        <v>446</v>
      </c>
      <c r="B23" s="87" t="s">
        <v>6</v>
      </c>
      <c r="C23" s="88" t="s">
        <v>101</v>
      </c>
      <c r="D23" s="89" t="s">
        <v>447</v>
      </c>
      <c r="E23" s="90"/>
      <c r="F23" s="90"/>
      <c r="G23" s="91"/>
      <c r="H23" s="92">
        <v>1747700</v>
      </c>
      <c r="I23" s="93">
        <v>1334019.42</v>
      </c>
      <c r="J23" s="94">
        <f>IF(IF(H23="",0,H23)=0,0,(IF(H23&gt;0,IF(I23&gt;H23,0,H23-I23),IF(I23&gt;H23,H23-I23,0))))</f>
        <v>413680.58</v>
      </c>
      <c r="K23" s="17" t="str">
        <f t="shared" si="0"/>
        <v>10010302250010000110</v>
      </c>
      <c r="L23" s="6" t="str">
        <f>C23 &amp; D23 &amp; G23</f>
        <v>10010302250010000110</v>
      </c>
    </row>
    <row r="24" spans="1:12" s="7" customFormat="1" ht="56.25" x14ac:dyDescent="0.2">
      <c r="A24" s="86" t="s">
        <v>448</v>
      </c>
      <c r="B24" s="87" t="s">
        <v>6</v>
      </c>
      <c r="C24" s="88" t="s">
        <v>101</v>
      </c>
      <c r="D24" s="89" t="s">
        <v>449</v>
      </c>
      <c r="E24" s="90"/>
      <c r="F24" s="90"/>
      <c r="G24" s="91"/>
      <c r="H24" s="92">
        <v>-147900</v>
      </c>
      <c r="I24" s="93">
        <v>-197728.32</v>
      </c>
      <c r="J24" s="94">
        <f>IF(IF(H24="",0,H24)=0,0,(IF(H24&gt;0,IF(I24&gt;H24,0,H24-I24),IF(I24&gt;H24,H24-I24,0))))</f>
        <v>0</v>
      </c>
      <c r="K24" s="17" t="str">
        <f t="shared" si="0"/>
        <v>10010302260010000110</v>
      </c>
      <c r="L24" s="6" t="str">
        <f>C24 &amp; D24 &amp; G24</f>
        <v>10010302260010000110</v>
      </c>
    </row>
    <row r="25" spans="1:12" x14ac:dyDescent="0.2">
      <c r="A25" s="82" t="s">
        <v>450</v>
      </c>
      <c r="B25" s="83" t="s">
        <v>6</v>
      </c>
      <c r="C25" s="84" t="s">
        <v>451</v>
      </c>
      <c r="D25" s="85" t="s">
        <v>63</v>
      </c>
      <c r="E25" s="78"/>
      <c r="F25" s="78"/>
      <c r="G25" s="79"/>
      <c r="H25" s="73">
        <v>1763700</v>
      </c>
      <c r="I25" s="80">
        <v>601803.73</v>
      </c>
      <c r="J25" s="81">
        <v>1161896.27</v>
      </c>
      <c r="K25" s="16" t="str">
        <f t="shared" si="0"/>
        <v>18200000000000000000</v>
      </c>
      <c r="L25" s="9" t="s">
        <v>452</v>
      </c>
    </row>
    <row r="26" spans="1:12" x14ac:dyDescent="0.2">
      <c r="A26" s="82" t="s">
        <v>433</v>
      </c>
      <c r="B26" s="83" t="s">
        <v>6</v>
      </c>
      <c r="C26" s="84" t="s">
        <v>451</v>
      </c>
      <c r="D26" s="85" t="s">
        <v>434</v>
      </c>
      <c r="E26" s="78"/>
      <c r="F26" s="78"/>
      <c r="G26" s="79"/>
      <c r="H26" s="73">
        <v>1763700</v>
      </c>
      <c r="I26" s="80">
        <v>601803.73</v>
      </c>
      <c r="J26" s="81">
        <v>1161896.27</v>
      </c>
      <c r="K26" s="16" t="str">
        <f t="shared" si="0"/>
        <v>18210000000000000000</v>
      </c>
      <c r="L26" s="9" t="s">
        <v>453</v>
      </c>
    </row>
    <row r="27" spans="1:12" x14ac:dyDescent="0.2">
      <c r="A27" s="82" t="s">
        <v>454</v>
      </c>
      <c r="B27" s="83" t="s">
        <v>6</v>
      </c>
      <c r="C27" s="84" t="s">
        <v>451</v>
      </c>
      <c r="D27" s="85" t="s">
        <v>455</v>
      </c>
      <c r="E27" s="78"/>
      <c r="F27" s="78"/>
      <c r="G27" s="79"/>
      <c r="H27" s="73">
        <v>260800</v>
      </c>
      <c r="I27" s="80">
        <v>128596.88</v>
      </c>
      <c r="J27" s="81">
        <v>132203.12</v>
      </c>
      <c r="K27" s="16" t="str">
        <f t="shared" si="0"/>
        <v>18210100000000000000</v>
      </c>
      <c r="L27" s="9" t="s">
        <v>456</v>
      </c>
    </row>
    <row r="28" spans="1:12" x14ac:dyDescent="0.2">
      <c r="A28" s="82" t="s">
        <v>457</v>
      </c>
      <c r="B28" s="83" t="s">
        <v>6</v>
      </c>
      <c r="C28" s="84" t="s">
        <v>451</v>
      </c>
      <c r="D28" s="85" t="s">
        <v>458</v>
      </c>
      <c r="E28" s="78"/>
      <c r="F28" s="78"/>
      <c r="G28" s="79"/>
      <c r="H28" s="73">
        <v>260800</v>
      </c>
      <c r="I28" s="80">
        <v>128596.88</v>
      </c>
      <c r="J28" s="81">
        <v>132203.12</v>
      </c>
      <c r="K28" s="16" t="str">
        <f t="shared" si="0"/>
        <v>18210102000010000110</v>
      </c>
      <c r="L28" s="9" t="s">
        <v>459</v>
      </c>
    </row>
    <row r="29" spans="1:12" s="7" customFormat="1" ht="56.25" x14ac:dyDescent="0.2">
      <c r="A29" s="86" t="s">
        <v>460</v>
      </c>
      <c r="B29" s="87" t="s">
        <v>6</v>
      </c>
      <c r="C29" s="88" t="s">
        <v>451</v>
      </c>
      <c r="D29" s="89" t="s">
        <v>461</v>
      </c>
      <c r="E29" s="90"/>
      <c r="F29" s="90"/>
      <c r="G29" s="91"/>
      <c r="H29" s="92">
        <v>260000</v>
      </c>
      <c r="I29" s="93">
        <v>128409.68</v>
      </c>
      <c r="J29" s="94">
        <f>IF(IF(H29="",0,H29)=0,0,(IF(H29&gt;0,IF(I29&gt;H29,0,H29-I29),IF(I29&gt;H29,H29-I29,0))))</f>
        <v>131590.32</v>
      </c>
      <c r="K29" s="17" t="str">
        <f t="shared" si="0"/>
        <v>18210102010010000110</v>
      </c>
      <c r="L29" s="6" t="str">
        <f>C29 &amp; D29 &amp; G29</f>
        <v>18210102010010000110</v>
      </c>
    </row>
    <row r="30" spans="1:12" s="7" customFormat="1" ht="33.75" x14ac:dyDescent="0.2">
      <c r="A30" s="86" t="s">
        <v>462</v>
      </c>
      <c r="B30" s="87" t="s">
        <v>6</v>
      </c>
      <c r="C30" s="88" t="s">
        <v>451</v>
      </c>
      <c r="D30" s="89" t="s">
        <v>463</v>
      </c>
      <c r="E30" s="90"/>
      <c r="F30" s="90"/>
      <c r="G30" s="91"/>
      <c r="H30" s="92">
        <v>800</v>
      </c>
      <c r="I30" s="93">
        <v>187.2</v>
      </c>
      <c r="J30" s="94">
        <f>IF(IF(H30="",0,H30)=0,0,(IF(H30&gt;0,IF(I30&gt;H30,0,H30-I30),IF(I30&gt;H30,H30-I30,0))))</f>
        <v>612.79999999999995</v>
      </c>
      <c r="K30" s="17" t="str">
        <f t="shared" si="0"/>
        <v>18210102030010000110</v>
      </c>
      <c r="L30" s="6" t="str">
        <f>C30 &amp; D30 &amp; G30</f>
        <v>18210102030010000110</v>
      </c>
    </row>
    <row r="31" spans="1:12" x14ac:dyDescent="0.2">
      <c r="A31" s="82" t="s">
        <v>464</v>
      </c>
      <c r="B31" s="83" t="s">
        <v>6</v>
      </c>
      <c r="C31" s="84" t="s">
        <v>451</v>
      </c>
      <c r="D31" s="85" t="s">
        <v>465</v>
      </c>
      <c r="E31" s="78"/>
      <c r="F31" s="78"/>
      <c r="G31" s="79"/>
      <c r="H31" s="73">
        <v>1000</v>
      </c>
      <c r="I31" s="80">
        <v>0</v>
      </c>
      <c r="J31" s="81">
        <v>1000</v>
      </c>
      <c r="K31" s="16" t="str">
        <f t="shared" si="0"/>
        <v>18210500000000000000</v>
      </c>
      <c r="L31" s="9" t="s">
        <v>466</v>
      </c>
    </row>
    <row r="32" spans="1:12" x14ac:dyDescent="0.2">
      <c r="A32" s="82" t="s">
        <v>467</v>
      </c>
      <c r="B32" s="83" t="s">
        <v>6</v>
      </c>
      <c r="C32" s="84" t="s">
        <v>451</v>
      </c>
      <c r="D32" s="85" t="s">
        <v>468</v>
      </c>
      <c r="E32" s="78"/>
      <c r="F32" s="78"/>
      <c r="G32" s="79"/>
      <c r="H32" s="73">
        <v>1000</v>
      </c>
      <c r="I32" s="80">
        <v>0</v>
      </c>
      <c r="J32" s="81">
        <v>1000</v>
      </c>
      <c r="K32" s="16" t="str">
        <f t="shared" si="0"/>
        <v>18210503000010000110</v>
      </c>
      <c r="L32" s="9" t="s">
        <v>469</v>
      </c>
    </row>
    <row r="33" spans="1:12" s="7" customFormat="1" x14ac:dyDescent="0.2">
      <c r="A33" s="86" t="s">
        <v>467</v>
      </c>
      <c r="B33" s="87" t="s">
        <v>6</v>
      </c>
      <c r="C33" s="88" t="s">
        <v>451</v>
      </c>
      <c r="D33" s="89" t="s">
        <v>470</v>
      </c>
      <c r="E33" s="90"/>
      <c r="F33" s="90"/>
      <c r="G33" s="91"/>
      <c r="H33" s="92">
        <v>1000</v>
      </c>
      <c r="I33" s="93">
        <v>0</v>
      </c>
      <c r="J33" s="94">
        <f>IF(IF(H33="",0,H33)=0,0,(IF(H33&gt;0,IF(I33&gt;H33,0,H33-I33),IF(I33&gt;H33,H33-I33,0))))</f>
        <v>1000</v>
      </c>
      <c r="K33" s="17" t="str">
        <f t="shared" si="0"/>
        <v>18210503010010000110</v>
      </c>
      <c r="L33" s="6" t="str">
        <f>C33 &amp; D33 &amp; G33</f>
        <v>18210503010010000110</v>
      </c>
    </row>
    <row r="34" spans="1:12" x14ac:dyDescent="0.2">
      <c r="A34" s="82" t="s">
        <v>471</v>
      </c>
      <c r="B34" s="83" t="s">
        <v>6</v>
      </c>
      <c r="C34" s="84" t="s">
        <v>451</v>
      </c>
      <c r="D34" s="85" t="s">
        <v>472</v>
      </c>
      <c r="E34" s="78"/>
      <c r="F34" s="78"/>
      <c r="G34" s="79"/>
      <c r="H34" s="73">
        <v>1501900</v>
      </c>
      <c r="I34" s="80">
        <v>473206.85</v>
      </c>
      <c r="J34" s="81">
        <v>1028693.15</v>
      </c>
      <c r="K34" s="16" t="str">
        <f t="shared" si="0"/>
        <v>18210600000000000000</v>
      </c>
      <c r="L34" s="9" t="s">
        <v>473</v>
      </c>
    </row>
    <row r="35" spans="1:12" x14ac:dyDescent="0.2">
      <c r="A35" s="82" t="s">
        <v>474</v>
      </c>
      <c r="B35" s="83" t="s">
        <v>6</v>
      </c>
      <c r="C35" s="84" t="s">
        <v>451</v>
      </c>
      <c r="D35" s="85" t="s">
        <v>475</v>
      </c>
      <c r="E35" s="78"/>
      <c r="F35" s="78"/>
      <c r="G35" s="79"/>
      <c r="H35" s="73">
        <v>169900</v>
      </c>
      <c r="I35" s="80">
        <v>30384.12</v>
      </c>
      <c r="J35" s="81">
        <v>139515.88</v>
      </c>
      <c r="K35" s="16" t="str">
        <f t="shared" si="0"/>
        <v>18210601000000000110</v>
      </c>
      <c r="L35" s="9" t="s">
        <v>476</v>
      </c>
    </row>
    <row r="36" spans="1:12" s="7" customFormat="1" ht="33.75" x14ac:dyDescent="0.2">
      <c r="A36" s="86" t="s">
        <v>477</v>
      </c>
      <c r="B36" s="87" t="s">
        <v>6</v>
      </c>
      <c r="C36" s="88" t="s">
        <v>451</v>
      </c>
      <c r="D36" s="89" t="s">
        <v>478</v>
      </c>
      <c r="E36" s="90"/>
      <c r="F36" s="90"/>
      <c r="G36" s="91"/>
      <c r="H36" s="92">
        <v>169900</v>
      </c>
      <c r="I36" s="93">
        <v>30384.12</v>
      </c>
      <c r="J36" s="94">
        <f>IF(IF(H36="",0,H36)=0,0,(IF(H36&gt;0,IF(I36&gt;H36,0,H36-I36),IF(I36&gt;H36,H36-I36,0))))</f>
        <v>139515.88</v>
      </c>
      <c r="K36" s="17" t="str">
        <f t="shared" si="0"/>
        <v>18210601030100000110</v>
      </c>
      <c r="L36" s="6" t="str">
        <f>C36 &amp; D36 &amp; G36</f>
        <v>18210601030100000110</v>
      </c>
    </row>
    <row r="37" spans="1:12" x14ac:dyDescent="0.2">
      <c r="A37" s="82" t="s">
        <v>479</v>
      </c>
      <c r="B37" s="83" t="s">
        <v>6</v>
      </c>
      <c r="C37" s="84" t="s">
        <v>451</v>
      </c>
      <c r="D37" s="85" t="s">
        <v>480</v>
      </c>
      <c r="E37" s="78"/>
      <c r="F37" s="78"/>
      <c r="G37" s="79"/>
      <c r="H37" s="73">
        <v>1332000</v>
      </c>
      <c r="I37" s="80">
        <v>442822.73</v>
      </c>
      <c r="J37" s="81">
        <v>889177.27</v>
      </c>
      <c r="K37" s="16" t="str">
        <f t="shared" si="0"/>
        <v>18210606000000000110</v>
      </c>
      <c r="L37" s="9" t="s">
        <v>481</v>
      </c>
    </row>
    <row r="38" spans="1:12" x14ac:dyDescent="0.2">
      <c r="A38" s="82" t="s">
        <v>482</v>
      </c>
      <c r="B38" s="83" t="s">
        <v>6</v>
      </c>
      <c r="C38" s="84" t="s">
        <v>451</v>
      </c>
      <c r="D38" s="85" t="s">
        <v>483</v>
      </c>
      <c r="E38" s="78"/>
      <c r="F38" s="78"/>
      <c r="G38" s="79"/>
      <c r="H38" s="73">
        <v>315000</v>
      </c>
      <c r="I38" s="80">
        <v>223129.85</v>
      </c>
      <c r="J38" s="81">
        <v>91870.15</v>
      </c>
      <c r="K38" s="16" t="str">
        <f t="shared" si="0"/>
        <v>18210606030000000110</v>
      </c>
      <c r="L38" s="9" t="s">
        <v>484</v>
      </c>
    </row>
    <row r="39" spans="1:12" s="7" customFormat="1" ht="22.5" x14ac:dyDescent="0.2">
      <c r="A39" s="86" t="s">
        <v>485</v>
      </c>
      <c r="B39" s="87" t="s">
        <v>6</v>
      </c>
      <c r="C39" s="88" t="s">
        <v>451</v>
      </c>
      <c r="D39" s="89" t="s">
        <v>486</v>
      </c>
      <c r="E39" s="90"/>
      <c r="F39" s="90"/>
      <c r="G39" s="91"/>
      <c r="H39" s="92">
        <v>315000</v>
      </c>
      <c r="I39" s="93">
        <v>223129.85</v>
      </c>
      <c r="J39" s="94">
        <f>IF(IF(H39="",0,H39)=0,0,(IF(H39&gt;0,IF(I39&gt;H39,0,H39-I39),IF(I39&gt;H39,H39-I39,0))))</f>
        <v>91870.15</v>
      </c>
      <c r="K39" s="17" t="str">
        <f t="shared" si="0"/>
        <v>18210606033100000110</v>
      </c>
      <c r="L39" s="6" t="str">
        <f>C39 &amp; D39 &amp; G39</f>
        <v>18210606033100000110</v>
      </c>
    </row>
    <row r="40" spans="1:12" x14ac:dyDescent="0.2">
      <c r="A40" s="82" t="s">
        <v>487</v>
      </c>
      <c r="B40" s="83" t="s">
        <v>6</v>
      </c>
      <c r="C40" s="84" t="s">
        <v>451</v>
      </c>
      <c r="D40" s="85" t="s">
        <v>488</v>
      </c>
      <c r="E40" s="78"/>
      <c r="F40" s="78"/>
      <c r="G40" s="79"/>
      <c r="H40" s="73">
        <v>1017000</v>
      </c>
      <c r="I40" s="80">
        <v>219692.88</v>
      </c>
      <c r="J40" s="81">
        <v>797307.12</v>
      </c>
      <c r="K40" s="16" t="str">
        <f t="shared" si="0"/>
        <v>18210606040000000110</v>
      </c>
      <c r="L40" s="9" t="s">
        <v>489</v>
      </c>
    </row>
    <row r="41" spans="1:12" s="7" customFormat="1" ht="33.75" x14ac:dyDescent="0.2">
      <c r="A41" s="86" t="s">
        <v>490</v>
      </c>
      <c r="B41" s="87" t="s">
        <v>6</v>
      </c>
      <c r="C41" s="88" t="s">
        <v>451</v>
      </c>
      <c r="D41" s="89" t="s">
        <v>491</v>
      </c>
      <c r="E41" s="90"/>
      <c r="F41" s="90"/>
      <c r="G41" s="91"/>
      <c r="H41" s="92">
        <v>1017000</v>
      </c>
      <c r="I41" s="93">
        <v>219692.88</v>
      </c>
      <c r="J41" s="94">
        <f>IF(IF(H41="",0,H41)=0,0,(IF(H41&gt;0,IF(I41&gt;H41,0,H41-I41),IF(I41&gt;H41,H41-I41,0))))</f>
        <v>797307.12</v>
      </c>
      <c r="K41" s="17" t="str">
        <f t="shared" si="0"/>
        <v>18210606043100000110</v>
      </c>
      <c r="L41" s="6" t="str">
        <f>C41 &amp; D41 &amp; G41</f>
        <v>18210606043100000110</v>
      </c>
    </row>
    <row r="42" spans="1:12" x14ac:dyDescent="0.2">
      <c r="A42" s="82" t="s">
        <v>56</v>
      </c>
      <c r="B42" s="83" t="s">
        <v>6</v>
      </c>
      <c r="C42" s="84" t="s">
        <v>57</v>
      </c>
      <c r="D42" s="85" t="s">
        <v>63</v>
      </c>
      <c r="E42" s="78"/>
      <c r="F42" s="78"/>
      <c r="G42" s="79"/>
      <c r="H42" s="73">
        <v>8403600</v>
      </c>
      <c r="I42" s="80">
        <v>5473764.1600000001</v>
      </c>
      <c r="J42" s="81">
        <v>2929835.84</v>
      </c>
      <c r="K42" s="16" t="str">
        <f t="shared" si="0"/>
        <v>93800000000000000000</v>
      </c>
      <c r="L42" s="9" t="s">
        <v>64</v>
      </c>
    </row>
    <row r="43" spans="1:12" x14ac:dyDescent="0.2">
      <c r="A43" s="82" t="s">
        <v>433</v>
      </c>
      <c r="B43" s="83" t="s">
        <v>6</v>
      </c>
      <c r="C43" s="84" t="s">
        <v>57</v>
      </c>
      <c r="D43" s="85" t="s">
        <v>434</v>
      </c>
      <c r="E43" s="78"/>
      <c r="F43" s="78"/>
      <c r="G43" s="79"/>
      <c r="H43" s="73">
        <v>171200</v>
      </c>
      <c r="I43" s="80">
        <v>48939.16</v>
      </c>
      <c r="J43" s="81">
        <v>122260.84</v>
      </c>
      <c r="K43" s="16" t="str">
        <f t="shared" si="0"/>
        <v>93810000000000000000</v>
      </c>
      <c r="L43" s="9" t="s">
        <v>401</v>
      </c>
    </row>
    <row r="44" spans="1:12" x14ac:dyDescent="0.2">
      <c r="A44" s="82" t="s">
        <v>492</v>
      </c>
      <c r="B44" s="83" t="s">
        <v>6</v>
      </c>
      <c r="C44" s="84" t="s">
        <v>57</v>
      </c>
      <c r="D44" s="85" t="s">
        <v>493</v>
      </c>
      <c r="E44" s="78"/>
      <c r="F44" s="78"/>
      <c r="G44" s="79"/>
      <c r="H44" s="73">
        <v>11900</v>
      </c>
      <c r="I44" s="80">
        <v>7350</v>
      </c>
      <c r="J44" s="81">
        <v>4550</v>
      </c>
      <c r="K44" s="16" t="str">
        <f t="shared" si="0"/>
        <v>93810800000000000000</v>
      </c>
      <c r="L44" s="9" t="s">
        <v>494</v>
      </c>
    </row>
    <row r="45" spans="1:12" ht="33.75" x14ac:dyDescent="0.2">
      <c r="A45" s="82" t="s">
        <v>495</v>
      </c>
      <c r="B45" s="83" t="s">
        <v>6</v>
      </c>
      <c r="C45" s="84" t="s">
        <v>57</v>
      </c>
      <c r="D45" s="85" t="s">
        <v>496</v>
      </c>
      <c r="E45" s="78"/>
      <c r="F45" s="78"/>
      <c r="G45" s="79"/>
      <c r="H45" s="73">
        <v>11900</v>
      </c>
      <c r="I45" s="80">
        <v>7350</v>
      </c>
      <c r="J45" s="81">
        <v>4550</v>
      </c>
      <c r="K45" s="16" t="str">
        <f t="shared" si="0"/>
        <v>93810804000010000110</v>
      </c>
      <c r="L45" s="9" t="s">
        <v>497</v>
      </c>
    </row>
    <row r="46" spans="1:12" s="7" customFormat="1" ht="56.25" x14ac:dyDescent="0.2">
      <c r="A46" s="86" t="s">
        <v>498</v>
      </c>
      <c r="B46" s="87" t="s">
        <v>6</v>
      </c>
      <c r="C46" s="88" t="s">
        <v>57</v>
      </c>
      <c r="D46" s="89" t="s">
        <v>499</v>
      </c>
      <c r="E46" s="90"/>
      <c r="F46" s="90"/>
      <c r="G46" s="91"/>
      <c r="H46" s="92">
        <v>11900</v>
      </c>
      <c r="I46" s="93">
        <v>7350</v>
      </c>
      <c r="J46" s="94">
        <f>IF(IF(H46="",0,H46)=0,0,(IF(H46&gt;0,IF(I46&gt;H46,0,H46-I46),IF(I46&gt;H46,H46-I46,0))))</f>
        <v>4550</v>
      </c>
      <c r="K46" s="17" t="str">
        <f t="shared" si="0"/>
        <v>93810804020010000110</v>
      </c>
      <c r="L46" s="6" t="str">
        <f>C46 &amp; D46 &amp; G46</f>
        <v>93810804020010000110</v>
      </c>
    </row>
    <row r="47" spans="1:12" ht="33.75" x14ac:dyDescent="0.2">
      <c r="A47" s="82" t="s">
        <v>500</v>
      </c>
      <c r="B47" s="83" t="s">
        <v>6</v>
      </c>
      <c r="C47" s="84" t="s">
        <v>57</v>
      </c>
      <c r="D47" s="85" t="s">
        <v>501</v>
      </c>
      <c r="E47" s="78"/>
      <c r="F47" s="78"/>
      <c r="G47" s="79"/>
      <c r="H47" s="73">
        <v>8500</v>
      </c>
      <c r="I47" s="80">
        <v>3030.16</v>
      </c>
      <c r="J47" s="81">
        <v>5469.84</v>
      </c>
      <c r="K47" s="16" t="str">
        <f t="shared" si="0"/>
        <v>93811100000000000000</v>
      </c>
      <c r="L47" s="9" t="s">
        <v>502</v>
      </c>
    </row>
    <row r="48" spans="1:12" ht="67.5" x14ac:dyDescent="0.2">
      <c r="A48" s="82" t="s">
        <v>503</v>
      </c>
      <c r="B48" s="83" t="s">
        <v>6</v>
      </c>
      <c r="C48" s="84" t="s">
        <v>57</v>
      </c>
      <c r="D48" s="85" t="s">
        <v>504</v>
      </c>
      <c r="E48" s="78"/>
      <c r="F48" s="78"/>
      <c r="G48" s="79"/>
      <c r="H48" s="73">
        <v>8500</v>
      </c>
      <c r="I48" s="80">
        <v>3030.16</v>
      </c>
      <c r="J48" s="81">
        <v>5469.84</v>
      </c>
      <c r="K48" s="16" t="str">
        <f t="shared" si="0"/>
        <v>93811105000000000120</v>
      </c>
      <c r="L48" s="9" t="s">
        <v>505</v>
      </c>
    </row>
    <row r="49" spans="1:12" ht="67.5" x14ac:dyDescent="0.2">
      <c r="A49" s="82" t="s">
        <v>506</v>
      </c>
      <c r="B49" s="83" t="s">
        <v>6</v>
      </c>
      <c r="C49" s="84" t="s">
        <v>57</v>
      </c>
      <c r="D49" s="85" t="s">
        <v>507</v>
      </c>
      <c r="E49" s="78"/>
      <c r="F49" s="78"/>
      <c r="G49" s="79"/>
      <c r="H49" s="73">
        <v>4600</v>
      </c>
      <c r="I49" s="80">
        <v>3030.16</v>
      </c>
      <c r="J49" s="81">
        <v>1569.84</v>
      </c>
      <c r="K49" s="16" t="str">
        <f t="shared" ref="K49:K72" si="1">C49 &amp; D49 &amp; G49</f>
        <v>93811105030000000120</v>
      </c>
      <c r="L49" s="9" t="s">
        <v>508</v>
      </c>
    </row>
    <row r="50" spans="1:12" s="7" customFormat="1" ht="56.25" x14ac:dyDescent="0.2">
      <c r="A50" s="86" t="s">
        <v>509</v>
      </c>
      <c r="B50" s="87" t="s">
        <v>6</v>
      </c>
      <c r="C50" s="88" t="s">
        <v>57</v>
      </c>
      <c r="D50" s="89" t="s">
        <v>510</v>
      </c>
      <c r="E50" s="90"/>
      <c r="F50" s="90"/>
      <c r="G50" s="91"/>
      <c r="H50" s="92">
        <v>4600</v>
      </c>
      <c r="I50" s="93">
        <v>3030.16</v>
      </c>
      <c r="J50" s="94">
        <f>IF(IF(H50="",0,H50)=0,0,(IF(H50&gt;0,IF(I50&gt;H50,0,H50-I50),IF(I50&gt;H50,H50-I50,0))))</f>
        <v>1569.84</v>
      </c>
      <c r="K50" s="17" t="str">
        <f t="shared" si="1"/>
        <v>93811105035100000120</v>
      </c>
      <c r="L50" s="6" t="str">
        <f>C50 &amp; D50 &amp; G50</f>
        <v>93811105035100000120</v>
      </c>
    </row>
    <row r="51" spans="1:12" ht="33.75" x14ac:dyDescent="0.2">
      <c r="A51" s="82" t="s">
        <v>511</v>
      </c>
      <c r="B51" s="83" t="s">
        <v>6</v>
      </c>
      <c r="C51" s="84" t="s">
        <v>57</v>
      </c>
      <c r="D51" s="85" t="s">
        <v>512</v>
      </c>
      <c r="E51" s="78"/>
      <c r="F51" s="78"/>
      <c r="G51" s="79"/>
      <c r="H51" s="73">
        <v>3900</v>
      </c>
      <c r="I51" s="80">
        <v>0</v>
      </c>
      <c r="J51" s="81">
        <v>3900</v>
      </c>
      <c r="K51" s="16" t="str">
        <f t="shared" si="1"/>
        <v>93811105070000000120</v>
      </c>
      <c r="L51" s="9" t="s">
        <v>513</v>
      </c>
    </row>
    <row r="52" spans="1:12" s="7" customFormat="1" ht="33.75" x14ac:dyDescent="0.2">
      <c r="A52" s="86" t="s">
        <v>514</v>
      </c>
      <c r="B52" s="87" t="s">
        <v>6</v>
      </c>
      <c r="C52" s="88" t="s">
        <v>57</v>
      </c>
      <c r="D52" s="89" t="s">
        <v>515</v>
      </c>
      <c r="E52" s="90"/>
      <c r="F52" s="90"/>
      <c r="G52" s="91"/>
      <c r="H52" s="92">
        <v>3900</v>
      </c>
      <c r="I52" s="93">
        <v>0</v>
      </c>
      <c r="J52" s="94">
        <f>IF(IF(H52="",0,H52)=0,0,(IF(H52&gt;0,IF(I52&gt;H52,0,H52-I52),IF(I52&gt;H52,H52-I52,0))))</f>
        <v>3900</v>
      </c>
      <c r="K52" s="17" t="str">
        <f t="shared" si="1"/>
        <v>93811105075100000120</v>
      </c>
      <c r="L52" s="6" t="str">
        <f>C52 &amp; D52 &amp; G52</f>
        <v>93811105075100000120</v>
      </c>
    </row>
    <row r="53" spans="1:12" ht="22.5" x14ac:dyDescent="0.2">
      <c r="A53" s="82" t="s">
        <v>516</v>
      </c>
      <c r="B53" s="83" t="s">
        <v>6</v>
      </c>
      <c r="C53" s="84" t="s">
        <v>57</v>
      </c>
      <c r="D53" s="85" t="s">
        <v>517</v>
      </c>
      <c r="E53" s="78"/>
      <c r="F53" s="78"/>
      <c r="G53" s="79"/>
      <c r="H53" s="73">
        <v>150800</v>
      </c>
      <c r="I53" s="80">
        <v>38559</v>
      </c>
      <c r="J53" s="81">
        <v>112241</v>
      </c>
      <c r="K53" s="16" t="str">
        <f t="shared" si="1"/>
        <v>93811400000000000000</v>
      </c>
      <c r="L53" s="9" t="s">
        <v>518</v>
      </c>
    </row>
    <row r="54" spans="1:12" ht="67.5" x14ac:dyDescent="0.2">
      <c r="A54" s="82" t="s">
        <v>519</v>
      </c>
      <c r="B54" s="83" t="s">
        <v>6</v>
      </c>
      <c r="C54" s="84" t="s">
        <v>57</v>
      </c>
      <c r="D54" s="85" t="s">
        <v>520</v>
      </c>
      <c r="E54" s="78"/>
      <c r="F54" s="78"/>
      <c r="G54" s="79"/>
      <c r="H54" s="73">
        <v>150800</v>
      </c>
      <c r="I54" s="80">
        <v>38559</v>
      </c>
      <c r="J54" s="81">
        <v>112241</v>
      </c>
      <c r="K54" s="16" t="str">
        <f t="shared" si="1"/>
        <v>93811402000000000000</v>
      </c>
      <c r="L54" s="9" t="s">
        <v>521</v>
      </c>
    </row>
    <row r="55" spans="1:12" ht="78.75" x14ac:dyDescent="0.2">
      <c r="A55" s="82" t="s">
        <v>522</v>
      </c>
      <c r="B55" s="83" t="s">
        <v>6</v>
      </c>
      <c r="C55" s="84" t="s">
        <v>57</v>
      </c>
      <c r="D55" s="85" t="s">
        <v>523</v>
      </c>
      <c r="E55" s="78"/>
      <c r="F55" s="78"/>
      <c r="G55" s="79"/>
      <c r="H55" s="73">
        <v>150800</v>
      </c>
      <c r="I55" s="80">
        <v>38559</v>
      </c>
      <c r="J55" s="81">
        <v>112241</v>
      </c>
      <c r="K55" s="16" t="str">
        <f t="shared" si="1"/>
        <v>93811402050100000410</v>
      </c>
      <c r="L55" s="9" t="s">
        <v>524</v>
      </c>
    </row>
    <row r="56" spans="1:12" s="7" customFormat="1" ht="67.5" x14ac:dyDescent="0.2">
      <c r="A56" s="86" t="s">
        <v>525</v>
      </c>
      <c r="B56" s="87" t="s">
        <v>6</v>
      </c>
      <c r="C56" s="88" t="s">
        <v>57</v>
      </c>
      <c r="D56" s="89" t="s">
        <v>526</v>
      </c>
      <c r="E56" s="90"/>
      <c r="F56" s="90"/>
      <c r="G56" s="91"/>
      <c r="H56" s="92">
        <v>150800</v>
      </c>
      <c r="I56" s="93">
        <v>38559</v>
      </c>
      <c r="J56" s="94">
        <f>IF(IF(H56="",0,H56)=0,0,(IF(H56&gt;0,IF(I56&gt;H56,0,H56-I56),IF(I56&gt;H56,H56-I56,0))))</f>
        <v>112241</v>
      </c>
      <c r="K56" s="17" t="str">
        <f t="shared" si="1"/>
        <v>93811402053100000410</v>
      </c>
      <c r="L56" s="6" t="str">
        <f>C56 &amp; D56 &amp; G56</f>
        <v>93811402053100000410</v>
      </c>
    </row>
    <row r="57" spans="1:12" x14ac:dyDescent="0.2">
      <c r="A57" s="82" t="s">
        <v>527</v>
      </c>
      <c r="B57" s="83" t="s">
        <v>6</v>
      </c>
      <c r="C57" s="84" t="s">
        <v>57</v>
      </c>
      <c r="D57" s="85" t="s">
        <v>528</v>
      </c>
      <c r="E57" s="78"/>
      <c r="F57" s="78"/>
      <c r="G57" s="79"/>
      <c r="H57" s="73">
        <v>8232400</v>
      </c>
      <c r="I57" s="80">
        <v>5424825</v>
      </c>
      <c r="J57" s="81">
        <v>2807575</v>
      </c>
      <c r="K57" s="16" t="str">
        <f t="shared" si="1"/>
        <v>93820000000000000000</v>
      </c>
      <c r="L57" s="9" t="s">
        <v>529</v>
      </c>
    </row>
    <row r="58" spans="1:12" ht="33.75" x14ac:dyDescent="0.2">
      <c r="A58" s="82" t="s">
        <v>530</v>
      </c>
      <c r="B58" s="83" t="s">
        <v>6</v>
      </c>
      <c r="C58" s="84" t="s">
        <v>57</v>
      </c>
      <c r="D58" s="85" t="s">
        <v>531</v>
      </c>
      <c r="E58" s="78"/>
      <c r="F58" s="78"/>
      <c r="G58" s="79"/>
      <c r="H58" s="73">
        <v>8232400</v>
      </c>
      <c r="I58" s="80">
        <v>5424825</v>
      </c>
      <c r="J58" s="81">
        <v>2807575</v>
      </c>
      <c r="K58" s="16" t="str">
        <f t="shared" si="1"/>
        <v>93820200000000000000</v>
      </c>
      <c r="L58" s="9" t="s">
        <v>532</v>
      </c>
    </row>
    <row r="59" spans="1:12" ht="22.5" x14ac:dyDescent="0.2">
      <c r="A59" s="82" t="s">
        <v>533</v>
      </c>
      <c r="B59" s="83" t="s">
        <v>6</v>
      </c>
      <c r="C59" s="84" t="s">
        <v>57</v>
      </c>
      <c r="D59" s="85" t="s">
        <v>534</v>
      </c>
      <c r="E59" s="78"/>
      <c r="F59" s="78"/>
      <c r="G59" s="79"/>
      <c r="H59" s="73">
        <v>6864000</v>
      </c>
      <c r="I59" s="80">
        <v>5264900</v>
      </c>
      <c r="J59" s="81">
        <v>1599100</v>
      </c>
      <c r="K59" s="16" t="str">
        <f t="shared" si="1"/>
        <v>93820210000000000151</v>
      </c>
      <c r="L59" s="9" t="s">
        <v>535</v>
      </c>
    </row>
    <row r="60" spans="1:12" x14ac:dyDescent="0.2">
      <c r="A60" s="82" t="s">
        <v>536</v>
      </c>
      <c r="B60" s="83" t="s">
        <v>6</v>
      </c>
      <c r="C60" s="84" t="s">
        <v>57</v>
      </c>
      <c r="D60" s="85" t="s">
        <v>537</v>
      </c>
      <c r="E60" s="78"/>
      <c r="F60" s="78"/>
      <c r="G60" s="79"/>
      <c r="H60" s="73">
        <v>6864000</v>
      </c>
      <c r="I60" s="80">
        <v>5264900</v>
      </c>
      <c r="J60" s="81">
        <v>1599100</v>
      </c>
      <c r="K60" s="16" t="str">
        <f t="shared" si="1"/>
        <v>93820215001000000151</v>
      </c>
      <c r="L60" s="9" t="s">
        <v>538</v>
      </c>
    </row>
    <row r="61" spans="1:12" s="7" customFormat="1" ht="22.5" x14ac:dyDescent="0.2">
      <c r="A61" s="86" t="s">
        <v>539</v>
      </c>
      <c r="B61" s="87" t="s">
        <v>6</v>
      </c>
      <c r="C61" s="88" t="s">
        <v>57</v>
      </c>
      <c r="D61" s="89" t="s">
        <v>540</v>
      </c>
      <c r="E61" s="90"/>
      <c r="F61" s="90"/>
      <c r="G61" s="91"/>
      <c r="H61" s="92">
        <v>6864000</v>
      </c>
      <c r="I61" s="93">
        <v>5264900</v>
      </c>
      <c r="J61" s="94">
        <f>IF(IF(H61="",0,H61)=0,0,(IF(H61&gt;0,IF(I61&gt;H61,0,H61-I61),IF(I61&gt;H61,H61-I61,0))))</f>
        <v>1599100</v>
      </c>
      <c r="K61" s="17" t="str">
        <f t="shared" si="1"/>
        <v>93820215001100000151</v>
      </c>
      <c r="L61" s="6" t="str">
        <f>C61 &amp; D61 &amp; G61</f>
        <v>93820215001100000151</v>
      </c>
    </row>
    <row r="62" spans="1:12" ht="22.5" x14ac:dyDescent="0.2">
      <c r="A62" s="82" t="s">
        <v>541</v>
      </c>
      <c r="B62" s="83" t="s">
        <v>6</v>
      </c>
      <c r="C62" s="84" t="s">
        <v>57</v>
      </c>
      <c r="D62" s="85" t="s">
        <v>542</v>
      </c>
      <c r="E62" s="78"/>
      <c r="F62" s="78"/>
      <c r="G62" s="79"/>
      <c r="H62" s="73">
        <v>1185000</v>
      </c>
      <c r="I62" s="80">
        <v>0</v>
      </c>
      <c r="J62" s="81">
        <v>1185000</v>
      </c>
      <c r="K62" s="16" t="str">
        <f t="shared" si="1"/>
        <v>93820220000000000151</v>
      </c>
      <c r="L62" s="9" t="s">
        <v>543</v>
      </c>
    </row>
    <row r="63" spans="1:12" x14ac:dyDescent="0.2">
      <c r="A63" s="82" t="s">
        <v>544</v>
      </c>
      <c r="B63" s="83" t="s">
        <v>6</v>
      </c>
      <c r="C63" s="84" t="s">
        <v>57</v>
      </c>
      <c r="D63" s="85" t="s">
        <v>545</v>
      </c>
      <c r="E63" s="78"/>
      <c r="F63" s="78"/>
      <c r="G63" s="79"/>
      <c r="H63" s="73">
        <v>1185000</v>
      </c>
      <c r="I63" s="80">
        <v>0</v>
      </c>
      <c r="J63" s="81">
        <v>1185000</v>
      </c>
      <c r="K63" s="16" t="str">
        <f t="shared" si="1"/>
        <v>93820229999000000151</v>
      </c>
      <c r="L63" s="9" t="s">
        <v>546</v>
      </c>
    </row>
    <row r="64" spans="1:12" s="7" customFormat="1" x14ac:dyDescent="0.2">
      <c r="A64" s="86" t="s">
        <v>547</v>
      </c>
      <c r="B64" s="87" t="s">
        <v>6</v>
      </c>
      <c r="C64" s="88" t="s">
        <v>57</v>
      </c>
      <c r="D64" s="89" t="s">
        <v>548</v>
      </c>
      <c r="E64" s="90"/>
      <c r="F64" s="90"/>
      <c r="G64" s="91"/>
      <c r="H64" s="92">
        <v>1185000</v>
      </c>
      <c r="I64" s="93">
        <v>0</v>
      </c>
      <c r="J64" s="94">
        <f>IF(IF(H64="",0,H64)=0,0,(IF(H64&gt;0,IF(I64&gt;H64,0,H64-I64),IF(I64&gt;H64,H64-I64,0))))</f>
        <v>1185000</v>
      </c>
      <c r="K64" s="17" t="str">
        <f t="shared" si="1"/>
        <v>93820229999100000151</v>
      </c>
      <c r="L64" s="6" t="str">
        <f>C64 &amp; D64 &amp; G64</f>
        <v>93820229999100000151</v>
      </c>
    </row>
    <row r="65" spans="1:12" ht="22.5" x14ac:dyDescent="0.2">
      <c r="A65" s="82" t="s">
        <v>549</v>
      </c>
      <c r="B65" s="83" t="s">
        <v>6</v>
      </c>
      <c r="C65" s="84" t="s">
        <v>57</v>
      </c>
      <c r="D65" s="85" t="s">
        <v>550</v>
      </c>
      <c r="E65" s="78"/>
      <c r="F65" s="78"/>
      <c r="G65" s="79"/>
      <c r="H65" s="73">
        <v>175000</v>
      </c>
      <c r="I65" s="80">
        <v>154675</v>
      </c>
      <c r="J65" s="81">
        <v>20325</v>
      </c>
      <c r="K65" s="16" t="str">
        <f t="shared" si="1"/>
        <v>93820230000000000151</v>
      </c>
      <c r="L65" s="9" t="s">
        <v>551</v>
      </c>
    </row>
    <row r="66" spans="1:12" ht="33.75" x14ac:dyDescent="0.2">
      <c r="A66" s="82" t="s">
        <v>552</v>
      </c>
      <c r="B66" s="83" t="s">
        <v>6</v>
      </c>
      <c r="C66" s="84" t="s">
        <v>57</v>
      </c>
      <c r="D66" s="85" t="s">
        <v>553</v>
      </c>
      <c r="E66" s="78"/>
      <c r="F66" s="78"/>
      <c r="G66" s="79"/>
      <c r="H66" s="73">
        <v>97700</v>
      </c>
      <c r="I66" s="80">
        <v>96700</v>
      </c>
      <c r="J66" s="81">
        <v>1000</v>
      </c>
      <c r="K66" s="16" t="str">
        <f t="shared" si="1"/>
        <v>93820230024000000151</v>
      </c>
      <c r="L66" s="9" t="s">
        <v>554</v>
      </c>
    </row>
    <row r="67" spans="1:12" s="7" customFormat="1" ht="33.75" x14ac:dyDescent="0.2">
      <c r="A67" s="86" t="s">
        <v>555</v>
      </c>
      <c r="B67" s="87" t="s">
        <v>6</v>
      </c>
      <c r="C67" s="88" t="s">
        <v>57</v>
      </c>
      <c r="D67" s="89" t="s">
        <v>556</v>
      </c>
      <c r="E67" s="90"/>
      <c r="F67" s="90"/>
      <c r="G67" s="91"/>
      <c r="H67" s="92">
        <v>97700</v>
      </c>
      <c r="I67" s="93">
        <v>96700</v>
      </c>
      <c r="J67" s="94">
        <f>IF(IF(H67="",0,H67)=0,0,(IF(H67&gt;0,IF(I67&gt;H67,0,H67-I67),IF(I67&gt;H67,H67-I67,0))))</f>
        <v>1000</v>
      </c>
      <c r="K67" s="17" t="str">
        <f t="shared" si="1"/>
        <v>93820230024100000151</v>
      </c>
      <c r="L67" s="6" t="str">
        <f>C67 &amp; D67 &amp; G67</f>
        <v>93820230024100000151</v>
      </c>
    </row>
    <row r="68" spans="1:12" ht="33.75" x14ac:dyDescent="0.2">
      <c r="A68" s="82" t="s">
        <v>557</v>
      </c>
      <c r="B68" s="83" t="s">
        <v>6</v>
      </c>
      <c r="C68" s="84" t="s">
        <v>57</v>
      </c>
      <c r="D68" s="85" t="s">
        <v>558</v>
      </c>
      <c r="E68" s="78"/>
      <c r="F68" s="78"/>
      <c r="G68" s="79"/>
      <c r="H68" s="73">
        <v>77300</v>
      </c>
      <c r="I68" s="80">
        <v>57975</v>
      </c>
      <c r="J68" s="81">
        <v>19325</v>
      </c>
      <c r="K68" s="16" t="str">
        <f t="shared" si="1"/>
        <v>93820235118000000151</v>
      </c>
      <c r="L68" s="9" t="s">
        <v>559</v>
      </c>
    </row>
    <row r="69" spans="1:12" s="7" customFormat="1" ht="33.75" x14ac:dyDescent="0.2">
      <c r="A69" s="86" t="s">
        <v>560</v>
      </c>
      <c r="B69" s="87" t="s">
        <v>6</v>
      </c>
      <c r="C69" s="88" t="s">
        <v>57</v>
      </c>
      <c r="D69" s="89" t="s">
        <v>561</v>
      </c>
      <c r="E69" s="90"/>
      <c r="F69" s="90"/>
      <c r="G69" s="91"/>
      <c r="H69" s="92">
        <v>77300</v>
      </c>
      <c r="I69" s="93">
        <v>57975</v>
      </c>
      <c r="J69" s="94">
        <f>IF(IF(H69="",0,H69)=0,0,(IF(H69&gt;0,IF(I69&gt;H69,0,H69-I69),IF(I69&gt;H69,H69-I69,0))))</f>
        <v>19325</v>
      </c>
      <c r="K69" s="17" t="str">
        <f t="shared" si="1"/>
        <v>93820235118100000151</v>
      </c>
      <c r="L69" s="6" t="str">
        <f>C69 &amp; D69 &amp; G69</f>
        <v>93820235118100000151</v>
      </c>
    </row>
    <row r="70" spans="1:12" x14ac:dyDescent="0.2">
      <c r="A70" s="82" t="s">
        <v>178</v>
      </c>
      <c r="B70" s="83" t="s">
        <v>6</v>
      </c>
      <c r="C70" s="84" t="s">
        <v>57</v>
      </c>
      <c r="D70" s="85" t="s">
        <v>562</v>
      </c>
      <c r="E70" s="78"/>
      <c r="F70" s="78"/>
      <c r="G70" s="79"/>
      <c r="H70" s="73">
        <v>8400</v>
      </c>
      <c r="I70" s="80">
        <v>5250</v>
      </c>
      <c r="J70" s="81">
        <v>3150</v>
      </c>
      <c r="K70" s="16" t="str">
        <f t="shared" si="1"/>
        <v>93820240000000000151</v>
      </c>
      <c r="L70" s="9" t="s">
        <v>563</v>
      </c>
    </row>
    <row r="71" spans="1:12" ht="22.5" x14ac:dyDescent="0.2">
      <c r="A71" s="82" t="s">
        <v>564</v>
      </c>
      <c r="B71" s="83" t="s">
        <v>6</v>
      </c>
      <c r="C71" s="84" t="s">
        <v>57</v>
      </c>
      <c r="D71" s="85" t="s">
        <v>565</v>
      </c>
      <c r="E71" s="78"/>
      <c r="F71" s="78"/>
      <c r="G71" s="79"/>
      <c r="H71" s="73">
        <v>8400</v>
      </c>
      <c r="I71" s="80">
        <v>5250</v>
      </c>
      <c r="J71" s="81">
        <v>3150</v>
      </c>
      <c r="K71" s="16" t="str">
        <f t="shared" si="1"/>
        <v>93820249999000000151</v>
      </c>
      <c r="L71" s="9" t="s">
        <v>566</v>
      </c>
    </row>
    <row r="72" spans="1:12" s="7" customFormat="1" ht="22.5" x14ac:dyDescent="0.2">
      <c r="A72" s="86" t="s">
        <v>567</v>
      </c>
      <c r="B72" s="87" t="s">
        <v>6</v>
      </c>
      <c r="C72" s="88" t="s">
        <v>57</v>
      </c>
      <c r="D72" s="89" t="s">
        <v>568</v>
      </c>
      <c r="E72" s="90"/>
      <c r="F72" s="90"/>
      <c r="G72" s="91"/>
      <c r="H72" s="92">
        <v>8400</v>
      </c>
      <c r="I72" s="93">
        <v>5250</v>
      </c>
      <c r="J72" s="94">
        <f>IF(IF(H72="",0,H72)=0,0,(IF(H72&gt;0,IF(I72&gt;H72,0,H72-I72),IF(I72&gt;H72,H72-I72,0))))</f>
        <v>3150</v>
      </c>
      <c r="K72" s="17" t="str">
        <f t="shared" si="1"/>
        <v>93820249999100000151</v>
      </c>
      <c r="L72" s="6" t="str">
        <f>C72 &amp; D72 &amp; G72</f>
        <v>93820249999100000151</v>
      </c>
    </row>
    <row r="73" spans="1:12" ht="3.75" hidden="1" customHeight="1" thickBot="1" x14ac:dyDescent="0.25">
      <c r="A73" s="95"/>
      <c r="B73" s="96"/>
      <c r="C73" s="97"/>
      <c r="D73" s="98"/>
      <c r="E73" s="98"/>
      <c r="F73" s="98"/>
      <c r="G73" s="98"/>
      <c r="H73" s="99"/>
      <c r="I73" s="100"/>
      <c r="J73" s="101"/>
      <c r="K73" s="14"/>
    </row>
    <row r="74" spans="1:12" x14ac:dyDescent="0.2">
      <c r="A74" s="102"/>
      <c r="B74" s="103"/>
      <c r="C74" s="34"/>
      <c r="D74" s="34"/>
      <c r="E74" s="34"/>
      <c r="F74" s="34"/>
      <c r="G74" s="34"/>
      <c r="H74" s="104"/>
      <c r="I74" s="104"/>
      <c r="J74" s="34"/>
      <c r="K74" s="2"/>
    </row>
    <row r="75" spans="1:12" ht="12.75" customHeight="1" x14ac:dyDescent="0.25">
      <c r="A75" s="45" t="s">
        <v>24</v>
      </c>
      <c r="B75" s="45"/>
      <c r="C75" s="45"/>
      <c r="D75" s="45"/>
      <c r="E75" s="45"/>
      <c r="F75" s="45"/>
      <c r="G75" s="45"/>
      <c r="H75" s="45"/>
      <c r="I75" s="45"/>
      <c r="J75" s="45"/>
      <c r="K75" s="11"/>
    </row>
    <row r="76" spans="1:12" x14ac:dyDescent="0.2">
      <c r="A76" s="46"/>
      <c r="B76" s="46"/>
      <c r="C76" s="47"/>
      <c r="D76" s="47"/>
      <c r="E76" s="47"/>
      <c r="F76" s="47"/>
      <c r="G76" s="47"/>
      <c r="H76" s="48"/>
      <c r="I76" s="48"/>
      <c r="J76" s="38" t="s">
        <v>20</v>
      </c>
      <c r="K76" s="3"/>
    </row>
    <row r="77" spans="1:12" ht="12.75" customHeight="1" x14ac:dyDescent="0.2">
      <c r="A77" s="50" t="s">
        <v>38</v>
      </c>
      <c r="B77" s="50" t="s">
        <v>39</v>
      </c>
      <c r="C77" s="51" t="s">
        <v>43</v>
      </c>
      <c r="D77" s="52"/>
      <c r="E77" s="52"/>
      <c r="F77" s="52"/>
      <c r="G77" s="53"/>
      <c r="H77" s="50" t="s">
        <v>41</v>
      </c>
      <c r="I77" s="50" t="s">
        <v>23</v>
      </c>
      <c r="J77" s="50" t="s">
        <v>42</v>
      </c>
      <c r="K77" s="12"/>
    </row>
    <row r="78" spans="1:12" x14ac:dyDescent="0.2">
      <c r="A78" s="54"/>
      <c r="B78" s="54"/>
      <c r="C78" s="55"/>
      <c r="D78" s="56"/>
      <c r="E78" s="56"/>
      <c r="F78" s="56"/>
      <c r="G78" s="57"/>
      <c r="H78" s="54"/>
      <c r="I78" s="54"/>
      <c r="J78" s="54"/>
      <c r="K78" s="12"/>
    </row>
    <row r="79" spans="1:12" x14ac:dyDescent="0.2">
      <c r="A79" s="58"/>
      <c r="B79" s="58"/>
      <c r="C79" s="59"/>
      <c r="D79" s="60"/>
      <c r="E79" s="60"/>
      <c r="F79" s="60"/>
      <c r="G79" s="61"/>
      <c r="H79" s="58"/>
      <c r="I79" s="58"/>
      <c r="J79" s="58"/>
      <c r="K79" s="12"/>
    </row>
    <row r="80" spans="1:12" ht="13.5" thickBot="1" x14ac:dyDescent="0.25">
      <c r="A80" s="62">
        <v>1</v>
      </c>
      <c r="B80" s="63">
        <v>2</v>
      </c>
      <c r="C80" s="64">
        <v>3</v>
      </c>
      <c r="D80" s="65"/>
      <c r="E80" s="65"/>
      <c r="F80" s="65"/>
      <c r="G80" s="66"/>
      <c r="H80" s="67" t="s">
        <v>2</v>
      </c>
      <c r="I80" s="67" t="s">
        <v>25</v>
      </c>
      <c r="J80" s="67" t="s">
        <v>26</v>
      </c>
      <c r="K80" s="13"/>
    </row>
    <row r="81" spans="1:12" x14ac:dyDescent="0.2">
      <c r="A81" s="68" t="s">
        <v>5</v>
      </c>
      <c r="B81" s="69" t="s">
        <v>7</v>
      </c>
      <c r="C81" s="70" t="s">
        <v>17</v>
      </c>
      <c r="D81" s="71"/>
      <c r="E81" s="71"/>
      <c r="F81" s="71"/>
      <c r="G81" s="72"/>
      <c r="H81" s="73">
        <v>14140900</v>
      </c>
      <c r="I81" s="73">
        <v>6516983.5300000003</v>
      </c>
      <c r="J81" s="74">
        <v>7623916.4699999997</v>
      </c>
    </row>
    <row r="82" spans="1:12" ht="12.75" customHeight="1" x14ac:dyDescent="0.2">
      <c r="A82" s="105" t="s">
        <v>4</v>
      </c>
      <c r="B82" s="76"/>
      <c r="C82" s="77"/>
      <c r="D82" s="78"/>
      <c r="E82" s="78"/>
      <c r="F82" s="78"/>
      <c r="G82" s="79"/>
      <c r="H82" s="106"/>
      <c r="I82" s="107"/>
      <c r="J82" s="108"/>
    </row>
    <row r="83" spans="1:12" x14ac:dyDescent="0.2">
      <c r="A83" s="82" t="s">
        <v>56</v>
      </c>
      <c r="B83" s="83" t="s">
        <v>7</v>
      </c>
      <c r="C83" s="84" t="s">
        <v>57</v>
      </c>
      <c r="D83" s="109" t="s">
        <v>89</v>
      </c>
      <c r="E83" s="85" t="s">
        <v>87</v>
      </c>
      <c r="F83" s="110"/>
      <c r="G83" s="111" t="s">
        <v>88</v>
      </c>
      <c r="H83" s="73">
        <v>14140900</v>
      </c>
      <c r="I83" s="80">
        <v>6516983.5300000003</v>
      </c>
      <c r="J83" s="81">
        <v>7623916.4699999997</v>
      </c>
      <c r="K83" s="16" t="str">
        <f t="shared" ref="K83:K146" si="2">C83 &amp; D83 &amp;E83 &amp; F83 &amp; G83</f>
        <v>93800000000000000000</v>
      </c>
      <c r="L83" s="10" t="s">
        <v>64</v>
      </c>
    </row>
    <row r="84" spans="1:12" x14ac:dyDescent="0.2">
      <c r="A84" s="82" t="s">
        <v>90</v>
      </c>
      <c r="B84" s="83" t="s">
        <v>7</v>
      </c>
      <c r="C84" s="84" t="s">
        <v>57</v>
      </c>
      <c r="D84" s="109" t="s">
        <v>92</v>
      </c>
      <c r="E84" s="85" t="s">
        <v>87</v>
      </c>
      <c r="F84" s="110"/>
      <c r="G84" s="111" t="s">
        <v>88</v>
      </c>
      <c r="H84" s="73">
        <v>4547090</v>
      </c>
      <c r="I84" s="80">
        <v>2902022.85</v>
      </c>
      <c r="J84" s="81">
        <v>1645067.15</v>
      </c>
      <c r="K84" s="16" t="str">
        <f t="shared" si="2"/>
        <v>93801000000000000000</v>
      </c>
      <c r="L84" s="10" t="s">
        <v>91</v>
      </c>
    </row>
    <row r="85" spans="1:12" ht="22.5" x14ac:dyDescent="0.2">
      <c r="A85" s="82" t="s">
        <v>93</v>
      </c>
      <c r="B85" s="83" t="s">
        <v>7</v>
      </c>
      <c r="C85" s="84" t="s">
        <v>57</v>
      </c>
      <c r="D85" s="109" t="s">
        <v>95</v>
      </c>
      <c r="E85" s="85" t="s">
        <v>87</v>
      </c>
      <c r="F85" s="110"/>
      <c r="G85" s="111" t="s">
        <v>88</v>
      </c>
      <c r="H85" s="73">
        <v>505000</v>
      </c>
      <c r="I85" s="80">
        <v>367362.45</v>
      </c>
      <c r="J85" s="81">
        <v>137637.54999999999</v>
      </c>
      <c r="K85" s="16" t="str">
        <f t="shared" si="2"/>
        <v>93801020000000000000</v>
      </c>
      <c r="L85" s="10" t="s">
        <v>94</v>
      </c>
    </row>
    <row r="86" spans="1:12" x14ac:dyDescent="0.2">
      <c r="A86" s="82" t="s">
        <v>96</v>
      </c>
      <c r="B86" s="83" t="s">
        <v>7</v>
      </c>
      <c r="C86" s="84" t="s">
        <v>57</v>
      </c>
      <c r="D86" s="109" t="s">
        <v>95</v>
      </c>
      <c r="E86" s="85" t="s">
        <v>98</v>
      </c>
      <c r="F86" s="110"/>
      <c r="G86" s="111" t="s">
        <v>88</v>
      </c>
      <c r="H86" s="73">
        <v>505000</v>
      </c>
      <c r="I86" s="80">
        <v>367362.45</v>
      </c>
      <c r="J86" s="81">
        <v>137637.54999999999</v>
      </c>
      <c r="K86" s="16" t="str">
        <f t="shared" si="2"/>
        <v>93801029900010010000</v>
      </c>
      <c r="L86" s="10" t="s">
        <v>97</v>
      </c>
    </row>
    <row r="87" spans="1:12" ht="56.25" x14ac:dyDescent="0.2">
      <c r="A87" s="82" t="s">
        <v>99</v>
      </c>
      <c r="B87" s="83" t="s">
        <v>7</v>
      </c>
      <c r="C87" s="84" t="s">
        <v>57</v>
      </c>
      <c r="D87" s="109" t="s">
        <v>95</v>
      </c>
      <c r="E87" s="85" t="s">
        <v>98</v>
      </c>
      <c r="F87" s="110"/>
      <c r="G87" s="111" t="s">
        <v>101</v>
      </c>
      <c r="H87" s="73">
        <v>505000</v>
      </c>
      <c r="I87" s="80">
        <v>367362.45</v>
      </c>
      <c r="J87" s="81">
        <v>137637.54999999999</v>
      </c>
      <c r="K87" s="16" t="str">
        <f t="shared" si="2"/>
        <v>93801029900010010100</v>
      </c>
      <c r="L87" s="10" t="s">
        <v>100</v>
      </c>
    </row>
    <row r="88" spans="1:12" ht="22.5" x14ac:dyDescent="0.2">
      <c r="A88" s="82" t="s">
        <v>102</v>
      </c>
      <c r="B88" s="83" t="s">
        <v>7</v>
      </c>
      <c r="C88" s="84" t="s">
        <v>57</v>
      </c>
      <c r="D88" s="109" t="s">
        <v>95</v>
      </c>
      <c r="E88" s="85" t="s">
        <v>98</v>
      </c>
      <c r="F88" s="110"/>
      <c r="G88" s="111" t="s">
        <v>104</v>
      </c>
      <c r="H88" s="73">
        <v>505000</v>
      </c>
      <c r="I88" s="80">
        <v>367362.45</v>
      </c>
      <c r="J88" s="81">
        <v>137637.54999999999</v>
      </c>
      <c r="K88" s="16" t="str">
        <f t="shared" si="2"/>
        <v>93801029900010010120</v>
      </c>
      <c r="L88" s="10" t="s">
        <v>103</v>
      </c>
    </row>
    <row r="89" spans="1:12" s="7" customFormat="1" ht="22.5" x14ac:dyDescent="0.2">
      <c r="A89" s="86" t="s">
        <v>105</v>
      </c>
      <c r="B89" s="87" t="s">
        <v>7</v>
      </c>
      <c r="C89" s="88" t="s">
        <v>57</v>
      </c>
      <c r="D89" s="112" t="s">
        <v>95</v>
      </c>
      <c r="E89" s="89" t="s">
        <v>98</v>
      </c>
      <c r="F89" s="113"/>
      <c r="G89" s="114" t="s">
        <v>106</v>
      </c>
      <c r="H89" s="92">
        <v>357840</v>
      </c>
      <c r="I89" s="93">
        <v>259288.15</v>
      </c>
      <c r="J89" s="94">
        <f>IF(IF(H89="",0,H89)=0,0,(IF(H89&gt;0,IF(I89&gt;H89,0,H89-I89),IF(I89&gt;H89,H89-I89,0))))</f>
        <v>98551.85</v>
      </c>
      <c r="K89" s="16" t="str">
        <f t="shared" si="2"/>
        <v>93801029900010010121</v>
      </c>
      <c r="L89" s="6" t="str">
        <f>C89 &amp; D89 &amp;E89 &amp; F89 &amp; G89</f>
        <v>93801029900010010121</v>
      </c>
    </row>
    <row r="90" spans="1:12" s="7" customFormat="1" ht="33.75" x14ac:dyDescent="0.2">
      <c r="A90" s="86" t="s">
        <v>107</v>
      </c>
      <c r="B90" s="87" t="s">
        <v>7</v>
      </c>
      <c r="C90" s="88" t="s">
        <v>57</v>
      </c>
      <c r="D90" s="112" t="s">
        <v>95</v>
      </c>
      <c r="E90" s="89" t="s">
        <v>98</v>
      </c>
      <c r="F90" s="113"/>
      <c r="G90" s="114" t="s">
        <v>108</v>
      </c>
      <c r="H90" s="92">
        <v>40000</v>
      </c>
      <c r="I90" s="93">
        <v>40000</v>
      </c>
      <c r="J90" s="94">
        <f>IF(IF(H90="",0,H90)=0,0,(IF(H90&gt;0,IF(I90&gt;H90,0,H90-I90),IF(I90&gt;H90,H90-I90,0))))</f>
        <v>0</v>
      </c>
      <c r="K90" s="16" t="str">
        <f t="shared" si="2"/>
        <v>93801029900010010122</v>
      </c>
      <c r="L90" s="6" t="str">
        <f>C90 &amp; D90 &amp;E90 &amp; F90 &amp; G90</f>
        <v>93801029900010010122</v>
      </c>
    </row>
    <row r="91" spans="1:12" s="7" customFormat="1" ht="33.75" x14ac:dyDescent="0.2">
      <c r="A91" s="86" t="s">
        <v>109</v>
      </c>
      <c r="B91" s="87" t="s">
        <v>7</v>
      </c>
      <c r="C91" s="88" t="s">
        <v>57</v>
      </c>
      <c r="D91" s="112" t="s">
        <v>95</v>
      </c>
      <c r="E91" s="89" t="s">
        <v>98</v>
      </c>
      <c r="F91" s="113"/>
      <c r="G91" s="114" t="s">
        <v>110</v>
      </c>
      <c r="H91" s="92">
        <v>107160</v>
      </c>
      <c r="I91" s="93">
        <v>68074.3</v>
      </c>
      <c r="J91" s="94">
        <f>IF(IF(H91="",0,H91)=0,0,(IF(H91&gt;0,IF(I91&gt;H91,0,H91-I91),IF(I91&gt;H91,H91-I91,0))))</f>
        <v>39085.699999999997</v>
      </c>
      <c r="K91" s="16" t="str">
        <f t="shared" si="2"/>
        <v>93801029900010010129</v>
      </c>
      <c r="L91" s="6" t="str">
        <f>C91 &amp; D91 &amp;E91 &amp; F91 &amp; G91</f>
        <v>93801029900010010129</v>
      </c>
    </row>
    <row r="92" spans="1:12" ht="45" x14ac:dyDescent="0.2">
      <c r="A92" s="82" t="s">
        <v>111</v>
      </c>
      <c r="B92" s="83" t="s">
        <v>7</v>
      </c>
      <c r="C92" s="84" t="s">
        <v>57</v>
      </c>
      <c r="D92" s="109" t="s">
        <v>113</v>
      </c>
      <c r="E92" s="85" t="s">
        <v>87</v>
      </c>
      <c r="F92" s="110"/>
      <c r="G92" s="111" t="s">
        <v>88</v>
      </c>
      <c r="H92" s="73">
        <v>3644600</v>
      </c>
      <c r="I92" s="80">
        <v>2246326.66</v>
      </c>
      <c r="J92" s="81">
        <v>1398273.34</v>
      </c>
      <c r="K92" s="16" t="str">
        <f t="shared" si="2"/>
        <v>93801040000000000000</v>
      </c>
      <c r="L92" s="10" t="s">
        <v>112</v>
      </c>
    </row>
    <row r="93" spans="1:12" ht="45" x14ac:dyDescent="0.2">
      <c r="A93" s="82" t="s">
        <v>114</v>
      </c>
      <c r="B93" s="83" t="s">
        <v>7</v>
      </c>
      <c r="C93" s="84" t="s">
        <v>57</v>
      </c>
      <c r="D93" s="109" t="s">
        <v>113</v>
      </c>
      <c r="E93" s="85" t="s">
        <v>116</v>
      </c>
      <c r="F93" s="110"/>
      <c r="G93" s="111" t="s">
        <v>88</v>
      </c>
      <c r="H93" s="73">
        <v>10000</v>
      </c>
      <c r="I93" s="80">
        <v>0</v>
      </c>
      <c r="J93" s="81">
        <v>10000</v>
      </c>
      <c r="K93" s="16" t="str">
        <f t="shared" si="2"/>
        <v>93801041000000000000</v>
      </c>
      <c r="L93" s="10" t="s">
        <v>115</v>
      </c>
    </row>
    <row r="94" spans="1:12" ht="33.75" x14ac:dyDescent="0.2">
      <c r="A94" s="82" t="s">
        <v>117</v>
      </c>
      <c r="B94" s="83" t="s">
        <v>7</v>
      </c>
      <c r="C94" s="84" t="s">
        <v>57</v>
      </c>
      <c r="D94" s="109" t="s">
        <v>113</v>
      </c>
      <c r="E94" s="85" t="s">
        <v>119</v>
      </c>
      <c r="F94" s="110"/>
      <c r="G94" s="111" t="s">
        <v>88</v>
      </c>
      <c r="H94" s="73">
        <v>10000</v>
      </c>
      <c r="I94" s="80">
        <v>0</v>
      </c>
      <c r="J94" s="81">
        <v>10000</v>
      </c>
      <c r="K94" s="16" t="str">
        <f t="shared" si="2"/>
        <v>93801041000100000000</v>
      </c>
      <c r="L94" s="10" t="s">
        <v>118</v>
      </c>
    </row>
    <row r="95" spans="1:12" ht="22.5" x14ac:dyDescent="0.2">
      <c r="A95" s="82" t="s">
        <v>120</v>
      </c>
      <c r="B95" s="83" t="s">
        <v>7</v>
      </c>
      <c r="C95" s="84" t="s">
        <v>57</v>
      </c>
      <c r="D95" s="109" t="s">
        <v>113</v>
      </c>
      <c r="E95" s="85" t="s">
        <v>122</v>
      </c>
      <c r="F95" s="110"/>
      <c r="G95" s="111" t="s">
        <v>88</v>
      </c>
      <c r="H95" s="73">
        <v>10000</v>
      </c>
      <c r="I95" s="80">
        <v>0</v>
      </c>
      <c r="J95" s="81">
        <v>10000</v>
      </c>
      <c r="K95" s="16" t="str">
        <f t="shared" si="2"/>
        <v>93801041000101010000</v>
      </c>
      <c r="L95" s="10" t="s">
        <v>121</v>
      </c>
    </row>
    <row r="96" spans="1:12" ht="56.25" x14ac:dyDescent="0.2">
      <c r="A96" s="82" t="s">
        <v>99</v>
      </c>
      <c r="B96" s="83" t="s">
        <v>7</v>
      </c>
      <c r="C96" s="84" t="s">
        <v>57</v>
      </c>
      <c r="D96" s="109" t="s">
        <v>113</v>
      </c>
      <c r="E96" s="85" t="s">
        <v>122</v>
      </c>
      <c r="F96" s="110"/>
      <c r="G96" s="111" t="s">
        <v>101</v>
      </c>
      <c r="H96" s="73">
        <v>10000</v>
      </c>
      <c r="I96" s="80">
        <v>0</v>
      </c>
      <c r="J96" s="81">
        <v>10000</v>
      </c>
      <c r="K96" s="16" t="str">
        <f t="shared" si="2"/>
        <v>93801041000101010100</v>
      </c>
      <c r="L96" s="10" t="s">
        <v>123</v>
      </c>
    </row>
    <row r="97" spans="1:12" ht="22.5" x14ac:dyDescent="0.2">
      <c r="A97" s="82" t="s">
        <v>102</v>
      </c>
      <c r="B97" s="83" t="s">
        <v>7</v>
      </c>
      <c r="C97" s="84" t="s">
        <v>57</v>
      </c>
      <c r="D97" s="109" t="s">
        <v>113</v>
      </c>
      <c r="E97" s="85" t="s">
        <v>122</v>
      </c>
      <c r="F97" s="110"/>
      <c r="G97" s="111" t="s">
        <v>104</v>
      </c>
      <c r="H97" s="73">
        <v>10000</v>
      </c>
      <c r="I97" s="80">
        <v>0</v>
      </c>
      <c r="J97" s="81">
        <v>10000</v>
      </c>
      <c r="K97" s="16" t="str">
        <f t="shared" si="2"/>
        <v>93801041000101010120</v>
      </c>
      <c r="L97" s="10" t="s">
        <v>124</v>
      </c>
    </row>
    <row r="98" spans="1:12" s="7" customFormat="1" ht="33.75" x14ac:dyDescent="0.2">
      <c r="A98" s="86" t="s">
        <v>107</v>
      </c>
      <c r="B98" s="87" t="s">
        <v>7</v>
      </c>
      <c r="C98" s="88" t="s">
        <v>57</v>
      </c>
      <c r="D98" s="112" t="s">
        <v>113</v>
      </c>
      <c r="E98" s="89" t="s">
        <v>122</v>
      </c>
      <c r="F98" s="113"/>
      <c r="G98" s="114" t="s">
        <v>108</v>
      </c>
      <c r="H98" s="92">
        <v>10000</v>
      </c>
      <c r="I98" s="93">
        <v>0</v>
      </c>
      <c r="J98" s="94">
        <f>IF(IF(H98="",0,H98)=0,0,(IF(H98&gt;0,IF(I98&gt;H98,0,H98-I98),IF(I98&gt;H98,H98-I98,0))))</f>
        <v>10000</v>
      </c>
      <c r="K98" s="16" t="str">
        <f t="shared" si="2"/>
        <v>93801041000101010122</v>
      </c>
      <c r="L98" s="6" t="str">
        <f>C98 &amp; D98 &amp;E98 &amp; F98 &amp; G98</f>
        <v>93801041000101010122</v>
      </c>
    </row>
    <row r="99" spans="1:12" ht="45" x14ac:dyDescent="0.2">
      <c r="A99" s="82" t="s">
        <v>125</v>
      </c>
      <c r="B99" s="83" t="s">
        <v>7</v>
      </c>
      <c r="C99" s="84" t="s">
        <v>57</v>
      </c>
      <c r="D99" s="109" t="s">
        <v>113</v>
      </c>
      <c r="E99" s="85" t="s">
        <v>127</v>
      </c>
      <c r="F99" s="110"/>
      <c r="G99" s="111" t="s">
        <v>88</v>
      </c>
      <c r="H99" s="73">
        <v>500</v>
      </c>
      <c r="I99" s="80">
        <v>0</v>
      </c>
      <c r="J99" s="81">
        <v>500</v>
      </c>
      <c r="K99" s="16" t="str">
        <f t="shared" si="2"/>
        <v>93801041100000000000</v>
      </c>
      <c r="L99" s="10" t="s">
        <v>126</v>
      </c>
    </row>
    <row r="100" spans="1:12" ht="33.75" x14ac:dyDescent="0.2">
      <c r="A100" s="82" t="s">
        <v>128</v>
      </c>
      <c r="B100" s="83" t="s">
        <v>7</v>
      </c>
      <c r="C100" s="84" t="s">
        <v>57</v>
      </c>
      <c r="D100" s="109" t="s">
        <v>113</v>
      </c>
      <c r="E100" s="85" t="s">
        <v>130</v>
      </c>
      <c r="F100" s="110"/>
      <c r="G100" s="111" t="s">
        <v>88</v>
      </c>
      <c r="H100" s="73">
        <v>500</v>
      </c>
      <c r="I100" s="80">
        <v>0</v>
      </c>
      <c r="J100" s="81">
        <v>500</v>
      </c>
      <c r="K100" s="16" t="str">
        <f t="shared" si="2"/>
        <v>93801041100100000000</v>
      </c>
      <c r="L100" s="10" t="s">
        <v>129</v>
      </c>
    </row>
    <row r="101" spans="1:12" x14ac:dyDescent="0.2">
      <c r="A101" s="82" t="s">
        <v>131</v>
      </c>
      <c r="B101" s="83" t="s">
        <v>7</v>
      </c>
      <c r="C101" s="84" t="s">
        <v>57</v>
      </c>
      <c r="D101" s="109" t="s">
        <v>113</v>
      </c>
      <c r="E101" s="85" t="s">
        <v>133</v>
      </c>
      <c r="F101" s="110"/>
      <c r="G101" s="111" t="s">
        <v>88</v>
      </c>
      <c r="H101" s="73">
        <v>500</v>
      </c>
      <c r="I101" s="80">
        <v>0</v>
      </c>
      <c r="J101" s="81">
        <v>500</v>
      </c>
      <c r="K101" s="16" t="str">
        <f t="shared" si="2"/>
        <v>93801041100101110000</v>
      </c>
      <c r="L101" s="10" t="s">
        <v>132</v>
      </c>
    </row>
    <row r="102" spans="1:12" ht="22.5" x14ac:dyDescent="0.2">
      <c r="A102" s="82" t="s">
        <v>134</v>
      </c>
      <c r="B102" s="83" t="s">
        <v>7</v>
      </c>
      <c r="C102" s="84" t="s">
        <v>57</v>
      </c>
      <c r="D102" s="109" t="s">
        <v>113</v>
      </c>
      <c r="E102" s="85" t="s">
        <v>133</v>
      </c>
      <c r="F102" s="110"/>
      <c r="G102" s="111" t="s">
        <v>7</v>
      </c>
      <c r="H102" s="73">
        <v>500</v>
      </c>
      <c r="I102" s="80">
        <v>0</v>
      </c>
      <c r="J102" s="81">
        <v>500</v>
      </c>
      <c r="K102" s="16" t="str">
        <f t="shared" si="2"/>
        <v>93801041100101110200</v>
      </c>
      <c r="L102" s="10" t="s">
        <v>135</v>
      </c>
    </row>
    <row r="103" spans="1:12" ht="22.5" x14ac:dyDescent="0.2">
      <c r="A103" s="82" t="s">
        <v>136</v>
      </c>
      <c r="B103" s="83" t="s">
        <v>7</v>
      </c>
      <c r="C103" s="84" t="s">
        <v>57</v>
      </c>
      <c r="D103" s="109" t="s">
        <v>113</v>
      </c>
      <c r="E103" s="85" t="s">
        <v>133</v>
      </c>
      <c r="F103" s="110"/>
      <c r="G103" s="111" t="s">
        <v>138</v>
      </c>
      <c r="H103" s="73">
        <v>500</v>
      </c>
      <c r="I103" s="80">
        <v>0</v>
      </c>
      <c r="J103" s="81">
        <v>500</v>
      </c>
      <c r="K103" s="16" t="str">
        <f t="shared" si="2"/>
        <v>93801041100101110240</v>
      </c>
      <c r="L103" s="10" t="s">
        <v>137</v>
      </c>
    </row>
    <row r="104" spans="1:12" s="7" customFormat="1" x14ac:dyDescent="0.2">
      <c r="A104" s="86" t="s">
        <v>139</v>
      </c>
      <c r="B104" s="87" t="s">
        <v>7</v>
      </c>
      <c r="C104" s="88" t="s">
        <v>57</v>
      </c>
      <c r="D104" s="112" t="s">
        <v>113</v>
      </c>
      <c r="E104" s="89" t="s">
        <v>133</v>
      </c>
      <c r="F104" s="113"/>
      <c r="G104" s="114" t="s">
        <v>140</v>
      </c>
      <c r="H104" s="92">
        <v>500</v>
      </c>
      <c r="I104" s="93">
        <v>0</v>
      </c>
      <c r="J104" s="94">
        <f>IF(IF(H104="",0,H104)=0,0,(IF(H104&gt;0,IF(I104&gt;H104,0,H104-I104),IF(I104&gt;H104,H104-I104,0))))</f>
        <v>500</v>
      </c>
      <c r="K104" s="16" t="str">
        <f t="shared" si="2"/>
        <v>93801041100101110244</v>
      </c>
      <c r="L104" s="6" t="str">
        <f>C104 &amp; D104 &amp;E104 &amp; F104 &amp; G104</f>
        <v>93801041100101110244</v>
      </c>
    </row>
    <row r="105" spans="1:12" x14ac:dyDescent="0.2">
      <c r="A105" s="82" t="s">
        <v>141</v>
      </c>
      <c r="B105" s="83" t="s">
        <v>7</v>
      </c>
      <c r="C105" s="84" t="s">
        <v>57</v>
      </c>
      <c r="D105" s="109" t="s">
        <v>113</v>
      </c>
      <c r="E105" s="85" t="s">
        <v>143</v>
      </c>
      <c r="F105" s="110"/>
      <c r="G105" s="111" t="s">
        <v>88</v>
      </c>
      <c r="H105" s="73">
        <v>3528000</v>
      </c>
      <c r="I105" s="80">
        <v>2177563.89</v>
      </c>
      <c r="J105" s="81">
        <v>1350436.11</v>
      </c>
      <c r="K105" s="16" t="str">
        <f t="shared" si="2"/>
        <v>93801049900010020000</v>
      </c>
      <c r="L105" s="10" t="s">
        <v>142</v>
      </c>
    </row>
    <row r="106" spans="1:12" ht="56.25" x14ac:dyDescent="0.2">
      <c r="A106" s="82" t="s">
        <v>99</v>
      </c>
      <c r="B106" s="83" t="s">
        <v>7</v>
      </c>
      <c r="C106" s="84" t="s">
        <v>57</v>
      </c>
      <c r="D106" s="109" t="s">
        <v>113</v>
      </c>
      <c r="E106" s="85" t="s">
        <v>143</v>
      </c>
      <c r="F106" s="110"/>
      <c r="G106" s="111" t="s">
        <v>101</v>
      </c>
      <c r="H106" s="73">
        <v>2880500</v>
      </c>
      <c r="I106" s="80">
        <v>1867756.69</v>
      </c>
      <c r="J106" s="81">
        <v>1012743.31</v>
      </c>
      <c r="K106" s="16" t="str">
        <f t="shared" si="2"/>
        <v>93801049900010020100</v>
      </c>
      <c r="L106" s="10" t="s">
        <v>144</v>
      </c>
    </row>
    <row r="107" spans="1:12" ht="22.5" x14ac:dyDescent="0.2">
      <c r="A107" s="82" t="s">
        <v>102</v>
      </c>
      <c r="B107" s="83" t="s">
        <v>7</v>
      </c>
      <c r="C107" s="84" t="s">
        <v>57</v>
      </c>
      <c r="D107" s="109" t="s">
        <v>113</v>
      </c>
      <c r="E107" s="85" t="s">
        <v>143</v>
      </c>
      <c r="F107" s="110"/>
      <c r="G107" s="111" t="s">
        <v>104</v>
      </c>
      <c r="H107" s="73">
        <v>2880500</v>
      </c>
      <c r="I107" s="80">
        <v>1867756.69</v>
      </c>
      <c r="J107" s="81">
        <v>1012743.31</v>
      </c>
      <c r="K107" s="16" t="str">
        <f t="shared" si="2"/>
        <v>93801049900010020120</v>
      </c>
      <c r="L107" s="10" t="s">
        <v>145</v>
      </c>
    </row>
    <row r="108" spans="1:12" s="7" customFormat="1" ht="22.5" x14ac:dyDescent="0.2">
      <c r="A108" s="86" t="s">
        <v>105</v>
      </c>
      <c r="B108" s="87" t="s">
        <v>7</v>
      </c>
      <c r="C108" s="88" t="s">
        <v>57</v>
      </c>
      <c r="D108" s="112" t="s">
        <v>113</v>
      </c>
      <c r="E108" s="89" t="s">
        <v>143</v>
      </c>
      <c r="F108" s="113"/>
      <c r="G108" s="114" t="s">
        <v>106</v>
      </c>
      <c r="H108" s="92">
        <v>2098940</v>
      </c>
      <c r="I108" s="93">
        <v>1335968.7</v>
      </c>
      <c r="J108" s="94">
        <f>IF(IF(H108="",0,H108)=0,0,(IF(H108&gt;0,IF(I108&gt;H108,0,H108-I108),IF(I108&gt;H108,H108-I108,0))))</f>
        <v>762971.3</v>
      </c>
      <c r="K108" s="16" t="str">
        <f t="shared" si="2"/>
        <v>93801049900010020121</v>
      </c>
      <c r="L108" s="6" t="str">
        <f>C108 &amp; D108 &amp;E108 &amp; F108 &amp; G108</f>
        <v>93801049900010020121</v>
      </c>
    </row>
    <row r="109" spans="1:12" s="7" customFormat="1" ht="33.75" x14ac:dyDescent="0.2">
      <c r="A109" s="86" t="s">
        <v>107</v>
      </c>
      <c r="B109" s="87" t="s">
        <v>7</v>
      </c>
      <c r="C109" s="88" t="s">
        <v>57</v>
      </c>
      <c r="D109" s="112" t="s">
        <v>113</v>
      </c>
      <c r="E109" s="89" t="s">
        <v>143</v>
      </c>
      <c r="F109" s="113"/>
      <c r="G109" s="114" t="s">
        <v>108</v>
      </c>
      <c r="H109" s="92">
        <v>160600</v>
      </c>
      <c r="I109" s="93">
        <v>160400</v>
      </c>
      <c r="J109" s="94">
        <f>IF(IF(H109="",0,H109)=0,0,(IF(H109&gt;0,IF(I109&gt;H109,0,H109-I109),IF(I109&gt;H109,H109-I109,0))))</f>
        <v>200</v>
      </c>
      <c r="K109" s="16" t="str">
        <f t="shared" si="2"/>
        <v>93801049900010020122</v>
      </c>
      <c r="L109" s="6" t="str">
        <f>C109 &amp; D109 &amp;E109 &amp; F109 &amp; G109</f>
        <v>93801049900010020122</v>
      </c>
    </row>
    <row r="110" spans="1:12" s="7" customFormat="1" ht="33.75" x14ac:dyDescent="0.2">
      <c r="A110" s="86" t="s">
        <v>109</v>
      </c>
      <c r="B110" s="87" t="s">
        <v>7</v>
      </c>
      <c r="C110" s="88" t="s">
        <v>57</v>
      </c>
      <c r="D110" s="112" t="s">
        <v>113</v>
      </c>
      <c r="E110" s="89" t="s">
        <v>143</v>
      </c>
      <c r="F110" s="113"/>
      <c r="G110" s="114" t="s">
        <v>110</v>
      </c>
      <c r="H110" s="92">
        <v>620960</v>
      </c>
      <c r="I110" s="93">
        <v>371387.99</v>
      </c>
      <c r="J110" s="94">
        <f>IF(IF(H110="",0,H110)=0,0,(IF(H110&gt;0,IF(I110&gt;H110,0,H110-I110),IF(I110&gt;H110,H110-I110,0))))</f>
        <v>249572.01</v>
      </c>
      <c r="K110" s="16" t="str">
        <f t="shared" si="2"/>
        <v>93801049900010020129</v>
      </c>
      <c r="L110" s="6" t="str">
        <f>C110 &amp; D110 &amp;E110 &amp; F110 &amp; G110</f>
        <v>93801049900010020129</v>
      </c>
    </row>
    <row r="111" spans="1:12" ht="22.5" x14ac:dyDescent="0.2">
      <c r="A111" s="82" t="s">
        <v>134</v>
      </c>
      <c r="B111" s="83" t="s">
        <v>7</v>
      </c>
      <c r="C111" s="84" t="s">
        <v>57</v>
      </c>
      <c r="D111" s="109" t="s">
        <v>113</v>
      </c>
      <c r="E111" s="85" t="s">
        <v>143</v>
      </c>
      <c r="F111" s="110"/>
      <c r="G111" s="111" t="s">
        <v>7</v>
      </c>
      <c r="H111" s="73">
        <v>644500</v>
      </c>
      <c r="I111" s="80">
        <v>308057.2</v>
      </c>
      <c r="J111" s="81">
        <v>336442.8</v>
      </c>
      <c r="K111" s="16" t="str">
        <f t="shared" si="2"/>
        <v>93801049900010020200</v>
      </c>
      <c r="L111" s="10" t="s">
        <v>146</v>
      </c>
    </row>
    <row r="112" spans="1:12" ht="22.5" x14ac:dyDescent="0.2">
      <c r="A112" s="82" t="s">
        <v>136</v>
      </c>
      <c r="B112" s="83" t="s">
        <v>7</v>
      </c>
      <c r="C112" s="84" t="s">
        <v>57</v>
      </c>
      <c r="D112" s="109" t="s">
        <v>113</v>
      </c>
      <c r="E112" s="85" t="s">
        <v>143</v>
      </c>
      <c r="F112" s="110"/>
      <c r="G112" s="111" t="s">
        <v>138</v>
      </c>
      <c r="H112" s="73">
        <v>644500</v>
      </c>
      <c r="I112" s="80">
        <v>308057.2</v>
      </c>
      <c r="J112" s="81">
        <v>336442.8</v>
      </c>
      <c r="K112" s="16" t="str">
        <f t="shared" si="2"/>
        <v>93801049900010020240</v>
      </c>
      <c r="L112" s="10" t="s">
        <v>147</v>
      </c>
    </row>
    <row r="113" spans="1:12" s="7" customFormat="1" x14ac:dyDescent="0.2">
      <c r="A113" s="86" t="s">
        <v>139</v>
      </c>
      <c r="B113" s="87" t="s">
        <v>7</v>
      </c>
      <c r="C113" s="88" t="s">
        <v>57</v>
      </c>
      <c r="D113" s="112" t="s">
        <v>113</v>
      </c>
      <c r="E113" s="89" t="s">
        <v>143</v>
      </c>
      <c r="F113" s="113"/>
      <c r="G113" s="114" t="s">
        <v>140</v>
      </c>
      <c r="H113" s="92">
        <v>644500</v>
      </c>
      <c r="I113" s="93">
        <v>308057.2</v>
      </c>
      <c r="J113" s="94">
        <f>IF(IF(H113="",0,H113)=0,0,(IF(H113&gt;0,IF(I113&gt;H113,0,H113-I113),IF(I113&gt;H113,H113-I113,0))))</f>
        <v>336442.8</v>
      </c>
      <c r="K113" s="16" t="str">
        <f t="shared" si="2"/>
        <v>93801049900010020244</v>
      </c>
      <c r="L113" s="6" t="str">
        <f>C113 &amp; D113 &amp;E113 &amp; F113 &amp; G113</f>
        <v>93801049900010020244</v>
      </c>
    </row>
    <row r="114" spans="1:12" x14ac:dyDescent="0.2">
      <c r="A114" s="82" t="s">
        <v>148</v>
      </c>
      <c r="B114" s="83" t="s">
        <v>7</v>
      </c>
      <c r="C114" s="84" t="s">
        <v>57</v>
      </c>
      <c r="D114" s="109" t="s">
        <v>113</v>
      </c>
      <c r="E114" s="85" t="s">
        <v>143</v>
      </c>
      <c r="F114" s="110"/>
      <c r="G114" s="111" t="s">
        <v>150</v>
      </c>
      <c r="H114" s="73">
        <v>3000</v>
      </c>
      <c r="I114" s="80">
        <v>1750</v>
      </c>
      <c r="J114" s="81">
        <v>1250</v>
      </c>
      <c r="K114" s="16" t="str">
        <f t="shared" si="2"/>
        <v>93801049900010020800</v>
      </c>
      <c r="L114" s="10" t="s">
        <v>149</v>
      </c>
    </row>
    <row r="115" spans="1:12" x14ac:dyDescent="0.2">
      <c r="A115" s="82" t="s">
        <v>151</v>
      </c>
      <c r="B115" s="83" t="s">
        <v>7</v>
      </c>
      <c r="C115" s="84" t="s">
        <v>57</v>
      </c>
      <c r="D115" s="109" t="s">
        <v>113</v>
      </c>
      <c r="E115" s="85" t="s">
        <v>143</v>
      </c>
      <c r="F115" s="110"/>
      <c r="G115" s="111" t="s">
        <v>153</v>
      </c>
      <c r="H115" s="73">
        <v>3000</v>
      </c>
      <c r="I115" s="80">
        <v>1750</v>
      </c>
      <c r="J115" s="81">
        <v>1250</v>
      </c>
      <c r="K115" s="16" t="str">
        <f t="shared" si="2"/>
        <v>93801049900010020850</v>
      </c>
      <c r="L115" s="10" t="s">
        <v>152</v>
      </c>
    </row>
    <row r="116" spans="1:12" s="7" customFormat="1" x14ac:dyDescent="0.2">
      <c r="A116" s="86" t="s">
        <v>154</v>
      </c>
      <c r="B116" s="87" t="s">
        <v>7</v>
      </c>
      <c r="C116" s="88" t="s">
        <v>57</v>
      </c>
      <c r="D116" s="112" t="s">
        <v>113</v>
      </c>
      <c r="E116" s="89" t="s">
        <v>143</v>
      </c>
      <c r="F116" s="113"/>
      <c r="G116" s="114" t="s">
        <v>155</v>
      </c>
      <c r="H116" s="92">
        <v>2500</v>
      </c>
      <c r="I116" s="93">
        <v>1250</v>
      </c>
      <c r="J116" s="94">
        <f>IF(IF(H116="",0,H116)=0,0,(IF(H116&gt;0,IF(I116&gt;H116,0,H116-I116),IF(I116&gt;H116,H116-I116,0))))</f>
        <v>1250</v>
      </c>
      <c r="K116" s="16" t="str">
        <f t="shared" si="2"/>
        <v>93801049900010020852</v>
      </c>
      <c r="L116" s="6" t="str">
        <f>C116 &amp; D116 &amp;E116 &amp; F116 &amp; G116</f>
        <v>93801049900010020852</v>
      </c>
    </row>
    <row r="117" spans="1:12" s="7" customFormat="1" x14ac:dyDescent="0.2">
      <c r="A117" s="86" t="s">
        <v>156</v>
      </c>
      <c r="B117" s="87" t="s">
        <v>7</v>
      </c>
      <c r="C117" s="88" t="s">
        <v>57</v>
      </c>
      <c r="D117" s="112" t="s">
        <v>113</v>
      </c>
      <c r="E117" s="89" t="s">
        <v>143</v>
      </c>
      <c r="F117" s="113"/>
      <c r="G117" s="114" t="s">
        <v>157</v>
      </c>
      <c r="H117" s="92">
        <v>500</v>
      </c>
      <c r="I117" s="93">
        <v>500</v>
      </c>
      <c r="J117" s="94">
        <f>IF(IF(H117="",0,H117)=0,0,(IF(H117&gt;0,IF(I117&gt;H117,0,H117-I117),IF(I117&gt;H117,H117-I117,0))))</f>
        <v>0</v>
      </c>
      <c r="K117" s="16" t="str">
        <f t="shared" si="2"/>
        <v>93801049900010020853</v>
      </c>
      <c r="L117" s="6" t="str">
        <f>C117 &amp; D117 &amp;E117 &amp; F117 &amp; G117</f>
        <v>93801049900010020853</v>
      </c>
    </row>
    <row r="118" spans="1:12" ht="33.75" x14ac:dyDescent="0.2">
      <c r="A118" s="82" t="s">
        <v>158</v>
      </c>
      <c r="B118" s="83" t="s">
        <v>7</v>
      </c>
      <c r="C118" s="84" t="s">
        <v>57</v>
      </c>
      <c r="D118" s="109" t="s">
        <v>113</v>
      </c>
      <c r="E118" s="85" t="s">
        <v>160</v>
      </c>
      <c r="F118" s="110"/>
      <c r="G118" s="111" t="s">
        <v>88</v>
      </c>
      <c r="H118" s="73">
        <v>97700</v>
      </c>
      <c r="I118" s="80">
        <v>64562.77</v>
      </c>
      <c r="J118" s="81">
        <v>33137.230000000003</v>
      </c>
      <c r="K118" s="16" t="str">
        <f t="shared" si="2"/>
        <v>93801049900070280000</v>
      </c>
      <c r="L118" s="10" t="s">
        <v>159</v>
      </c>
    </row>
    <row r="119" spans="1:12" ht="56.25" x14ac:dyDescent="0.2">
      <c r="A119" s="82" t="s">
        <v>99</v>
      </c>
      <c r="B119" s="83" t="s">
        <v>7</v>
      </c>
      <c r="C119" s="84" t="s">
        <v>57</v>
      </c>
      <c r="D119" s="109" t="s">
        <v>113</v>
      </c>
      <c r="E119" s="85" t="s">
        <v>160</v>
      </c>
      <c r="F119" s="110"/>
      <c r="G119" s="111" t="s">
        <v>101</v>
      </c>
      <c r="H119" s="73">
        <v>94700</v>
      </c>
      <c r="I119" s="80">
        <v>63133.32</v>
      </c>
      <c r="J119" s="81">
        <v>31566.68</v>
      </c>
      <c r="K119" s="16" t="str">
        <f t="shared" si="2"/>
        <v>93801049900070280100</v>
      </c>
      <c r="L119" s="10" t="s">
        <v>161</v>
      </c>
    </row>
    <row r="120" spans="1:12" ht="22.5" x14ac:dyDescent="0.2">
      <c r="A120" s="82" t="s">
        <v>102</v>
      </c>
      <c r="B120" s="83" t="s">
        <v>7</v>
      </c>
      <c r="C120" s="84" t="s">
        <v>57</v>
      </c>
      <c r="D120" s="109" t="s">
        <v>113</v>
      </c>
      <c r="E120" s="85" t="s">
        <v>160</v>
      </c>
      <c r="F120" s="110"/>
      <c r="G120" s="111" t="s">
        <v>104</v>
      </c>
      <c r="H120" s="73">
        <v>94700</v>
      </c>
      <c r="I120" s="80">
        <v>63133.32</v>
      </c>
      <c r="J120" s="81">
        <v>31566.68</v>
      </c>
      <c r="K120" s="16" t="str">
        <f t="shared" si="2"/>
        <v>93801049900070280120</v>
      </c>
      <c r="L120" s="10" t="s">
        <v>162</v>
      </c>
    </row>
    <row r="121" spans="1:12" s="7" customFormat="1" ht="22.5" x14ac:dyDescent="0.2">
      <c r="A121" s="86" t="s">
        <v>105</v>
      </c>
      <c r="B121" s="87" t="s">
        <v>7</v>
      </c>
      <c r="C121" s="88" t="s">
        <v>57</v>
      </c>
      <c r="D121" s="112" t="s">
        <v>113</v>
      </c>
      <c r="E121" s="89" t="s">
        <v>160</v>
      </c>
      <c r="F121" s="113"/>
      <c r="G121" s="114" t="s">
        <v>106</v>
      </c>
      <c r="H121" s="92">
        <v>72734.25</v>
      </c>
      <c r="I121" s="93">
        <v>48489.49</v>
      </c>
      <c r="J121" s="94">
        <f>IF(IF(H121="",0,H121)=0,0,(IF(H121&gt;0,IF(I121&gt;H121,0,H121-I121),IF(I121&gt;H121,H121-I121,0))))</f>
        <v>24244.76</v>
      </c>
      <c r="K121" s="16" t="str">
        <f t="shared" si="2"/>
        <v>93801049900070280121</v>
      </c>
      <c r="L121" s="6" t="str">
        <f>C121 &amp; D121 &amp;E121 &amp; F121 &amp; G121</f>
        <v>93801049900070280121</v>
      </c>
    </row>
    <row r="122" spans="1:12" s="7" customFormat="1" ht="33.75" x14ac:dyDescent="0.2">
      <c r="A122" s="86" t="s">
        <v>109</v>
      </c>
      <c r="B122" s="87" t="s">
        <v>7</v>
      </c>
      <c r="C122" s="88" t="s">
        <v>57</v>
      </c>
      <c r="D122" s="112" t="s">
        <v>113</v>
      </c>
      <c r="E122" s="89" t="s">
        <v>160</v>
      </c>
      <c r="F122" s="113"/>
      <c r="G122" s="114" t="s">
        <v>110</v>
      </c>
      <c r="H122" s="92">
        <v>21965.75</v>
      </c>
      <c r="I122" s="93">
        <v>14643.83</v>
      </c>
      <c r="J122" s="94">
        <f>IF(IF(H122="",0,H122)=0,0,(IF(H122&gt;0,IF(I122&gt;H122,0,H122-I122),IF(I122&gt;H122,H122-I122,0))))</f>
        <v>7321.92</v>
      </c>
      <c r="K122" s="16" t="str">
        <f t="shared" si="2"/>
        <v>93801049900070280129</v>
      </c>
      <c r="L122" s="6" t="str">
        <f>C122 &amp; D122 &amp;E122 &amp; F122 &amp; G122</f>
        <v>93801049900070280129</v>
      </c>
    </row>
    <row r="123" spans="1:12" ht="22.5" x14ac:dyDescent="0.2">
      <c r="A123" s="82" t="s">
        <v>134</v>
      </c>
      <c r="B123" s="83" t="s">
        <v>7</v>
      </c>
      <c r="C123" s="84" t="s">
        <v>57</v>
      </c>
      <c r="D123" s="109" t="s">
        <v>113</v>
      </c>
      <c r="E123" s="85" t="s">
        <v>160</v>
      </c>
      <c r="F123" s="110"/>
      <c r="G123" s="111" t="s">
        <v>7</v>
      </c>
      <c r="H123" s="73">
        <v>3000</v>
      </c>
      <c r="I123" s="80">
        <v>1429.45</v>
      </c>
      <c r="J123" s="81">
        <v>1570.55</v>
      </c>
      <c r="K123" s="16" t="str">
        <f t="shared" si="2"/>
        <v>93801049900070280200</v>
      </c>
      <c r="L123" s="10" t="s">
        <v>163</v>
      </c>
    </row>
    <row r="124" spans="1:12" ht="22.5" x14ac:dyDescent="0.2">
      <c r="A124" s="82" t="s">
        <v>136</v>
      </c>
      <c r="B124" s="83" t="s">
        <v>7</v>
      </c>
      <c r="C124" s="84" t="s">
        <v>57</v>
      </c>
      <c r="D124" s="109" t="s">
        <v>113</v>
      </c>
      <c r="E124" s="85" t="s">
        <v>160</v>
      </c>
      <c r="F124" s="110"/>
      <c r="G124" s="111" t="s">
        <v>138</v>
      </c>
      <c r="H124" s="73">
        <v>3000</v>
      </c>
      <c r="I124" s="80">
        <v>1429.45</v>
      </c>
      <c r="J124" s="81">
        <v>1570.55</v>
      </c>
      <c r="K124" s="16" t="str">
        <f t="shared" si="2"/>
        <v>93801049900070280240</v>
      </c>
      <c r="L124" s="10" t="s">
        <v>164</v>
      </c>
    </row>
    <row r="125" spans="1:12" s="7" customFormat="1" x14ac:dyDescent="0.2">
      <c r="A125" s="86" t="s">
        <v>139</v>
      </c>
      <c r="B125" s="87" t="s">
        <v>7</v>
      </c>
      <c r="C125" s="88" t="s">
        <v>57</v>
      </c>
      <c r="D125" s="112" t="s">
        <v>113</v>
      </c>
      <c r="E125" s="89" t="s">
        <v>160</v>
      </c>
      <c r="F125" s="113"/>
      <c r="G125" s="114" t="s">
        <v>140</v>
      </c>
      <c r="H125" s="92">
        <v>3000</v>
      </c>
      <c r="I125" s="93">
        <v>1429.45</v>
      </c>
      <c r="J125" s="94">
        <f>IF(IF(H125="",0,H125)=0,0,(IF(H125&gt;0,IF(I125&gt;H125,0,H125-I125),IF(I125&gt;H125,H125-I125,0))))</f>
        <v>1570.55</v>
      </c>
      <c r="K125" s="16" t="str">
        <f t="shared" si="2"/>
        <v>93801049900070280244</v>
      </c>
      <c r="L125" s="6" t="str">
        <f>C125 &amp; D125 &amp;E125 &amp; F125 &amp; G125</f>
        <v>93801049900070280244</v>
      </c>
    </row>
    <row r="126" spans="1:12" ht="22.5" x14ac:dyDescent="0.2">
      <c r="A126" s="82" t="s">
        <v>165</v>
      </c>
      <c r="B126" s="83" t="s">
        <v>7</v>
      </c>
      <c r="C126" s="84" t="s">
        <v>57</v>
      </c>
      <c r="D126" s="109" t="s">
        <v>113</v>
      </c>
      <c r="E126" s="85" t="s">
        <v>167</v>
      </c>
      <c r="F126" s="110"/>
      <c r="G126" s="111" t="s">
        <v>88</v>
      </c>
      <c r="H126" s="73">
        <v>8400</v>
      </c>
      <c r="I126" s="80">
        <v>4200</v>
      </c>
      <c r="J126" s="81">
        <v>4200</v>
      </c>
      <c r="K126" s="16" t="str">
        <f t="shared" si="2"/>
        <v>93801049900071420000</v>
      </c>
      <c r="L126" s="10" t="s">
        <v>166</v>
      </c>
    </row>
    <row r="127" spans="1:12" ht="56.25" x14ac:dyDescent="0.2">
      <c r="A127" s="82" t="s">
        <v>99</v>
      </c>
      <c r="B127" s="83" t="s">
        <v>7</v>
      </c>
      <c r="C127" s="84" t="s">
        <v>57</v>
      </c>
      <c r="D127" s="109" t="s">
        <v>113</v>
      </c>
      <c r="E127" s="85" t="s">
        <v>167</v>
      </c>
      <c r="F127" s="110"/>
      <c r="G127" s="111" t="s">
        <v>101</v>
      </c>
      <c r="H127" s="73">
        <v>8400</v>
      </c>
      <c r="I127" s="80">
        <v>4200</v>
      </c>
      <c r="J127" s="81">
        <v>4200</v>
      </c>
      <c r="K127" s="16" t="str">
        <f t="shared" si="2"/>
        <v>93801049900071420100</v>
      </c>
      <c r="L127" s="10" t="s">
        <v>168</v>
      </c>
    </row>
    <row r="128" spans="1:12" ht="22.5" x14ac:dyDescent="0.2">
      <c r="A128" s="82" t="s">
        <v>102</v>
      </c>
      <c r="B128" s="83" t="s">
        <v>7</v>
      </c>
      <c r="C128" s="84" t="s">
        <v>57</v>
      </c>
      <c r="D128" s="109" t="s">
        <v>113</v>
      </c>
      <c r="E128" s="85" t="s">
        <v>167</v>
      </c>
      <c r="F128" s="110"/>
      <c r="G128" s="111" t="s">
        <v>104</v>
      </c>
      <c r="H128" s="73">
        <v>8400</v>
      </c>
      <c r="I128" s="80">
        <v>4200</v>
      </c>
      <c r="J128" s="81">
        <v>4200</v>
      </c>
      <c r="K128" s="16" t="str">
        <f t="shared" si="2"/>
        <v>93801049900071420120</v>
      </c>
      <c r="L128" s="10" t="s">
        <v>169</v>
      </c>
    </row>
    <row r="129" spans="1:12" s="7" customFormat="1" ht="22.5" x14ac:dyDescent="0.2">
      <c r="A129" s="86" t="s">
        <v>105</v>
      </c>
      <c r="B129" s="87" t="s">
        <v>7</v>
      </c>
      <c r="C129" s="88" t="s">
        <v>57</v>
      </c>
      <c r="D129" s="112" t="s">
        <v>113</v>
      </c>
      <c r="E129" s="89" t="s">
        <v>167</v>
      </c>
      <c r="F129" s="113"/>
      <c r="G129" s="114" t="s">
        <v>106</v>
      </c>
      <c r="H129" s="92">
        <v>6451.61</v>
      </c>
      <c r="I129" s="93">
        <v>3227.79</v>
      </c>
      <c r="J129" s="94">
        <f>IF(IF(H129="",0,H129)=0,0,(IF(H129&gt;0,IF(I129&gt;H129,0,H129-I129),IF(I129&gt;H129,H129-I129,0))))</f>
        <v>3223.82</v>
      </c>
      <c r="K129" s="16" t="str">
        <f t="shared" si="2"/>
        <v>93801049900071420121</v>
      </c>
      <c r="L129" s="6" t="str">
        <f>C129 &amp; D129 &amp;E129 &amp; F129 &amp; G129</f>
        <v>93801049900071420121</v>
      </c>
    </row>
    <row r="130" spans="1:12" s="7" customFormat="1" ht="33.75" x14ac:dyDescent="0.2">
      <c r="A130" s="86" t="s">
        <v>109</v>
      </c>
      <c r="B130" s="87" t="s">
        <v>7</v>
      </c>
      <c r="C130" s="88" t="s">
        <v>57</v>
      </c>
      <c r="D130" s="112" t="s">
        <v>113</v>
      </c>
      <c r="E130" s="89" t="s">
        <v>167</v>
      </c>
      <c r="F130" s="113"/>
      <c r="G130" s="114" t="s">
        <v>110</v>
      </c>
      <c r="H130" s="92">
        <v>1948.39</v>
      </c>
      <c r="I130" s="93">
        <v>972.21</v>
      </c>
      <c r="J130" s="94">
        <f>IF(IF(H130="",0,H130)=0,0,(IF(H130&gt;0,IF(I130&gt;H130,0,H130-I130),IF(I130&gt;H130,H130-I130,0))))</f>
        <v>976.18</v>
      </c>
      <c r="K130" s="16" t="str">
        <f t="shared" si="2"/>
        <v>93801049900071420129</v>
      </c>
      <c r="L130" s="6" t="str">
        <f>C130 &amp; D130 &amp;E130 &amp; F130 &amp; G130</f>
        <v>93801049900071420129</v>
      </c>
    </row>
    <row r="131" spans="1:12" ht="33.75" x14ac:dyDescent="0.2">
      <c r="A131" s="82" t="s">
        <v>170</v>
      </c>
      <c r="B131" s="83" t="s">
        <v>7</v>
      </c>
      <c r="C131" s="84" t="s">
        <v>57</v>
      </c>
      <c r="D131" s="109" t="s">
        <v>172</v>
      </c>
      <c r="E131" s="85" t="s">
        <v>87</v>
      </c>
      <c r="F131" s="110"/>
      <c r="G131" s="111" t="s">
        <v>88</v>
      </c>
      <c r="H131" s="73">
        <v>50400</v>
      </c>
      <c r="I131" s="80">
        <v>37800</v>
      </c>
      <c r="J131" s="81">
        <v>12600</v>
      </c>
      <c r="K131" s="16" t="str">
        <f t="shared" si="2"/>
        <v>93801060000000000000</v>
      </c>
      <c r="L131" s="10" t="s">
        <v>171</v>
      </c>
    </row>
    <row r="132" spans="1:12" ht="45" x14ac:dyDescent="0.2">
      <c r="A132" s="82" t="s">
        <v>173</v>
      </c>
      <c r="B132" s="83" t="s">
        <v>7</v>
      </c>
      <c r="C132" s="84" t="s">
        <v>57</v>
      </c>
      <c r="D132" s="109" t="s">
        <v>172</v>
      </c>
      <c r="E132" s="85" t="s">
        <v>175</v>
      </c>
      <c r="F132" s="110"/>
      <c r="G132" s="111" t="s">
        <v>88</v>
      </c>
      <c r="H132" s="73">
        <v>50400</v>
      </c>
      <c r="I132" s="80">
        <v>37800</v>
      </c>
      <c r="J132" s="81">
        <v>12600</v>
      </c>
      <c r="K132" s="16" t="str">
        <f t="shared" si="2"/>
        <v>93801069900080010000</v>
      </c>
      <c r="L132" s="10" t="s">
        <v>174</v>
      </c>
    </row>
    <row r="133" spans="1:12" x14ac:dyDescent="0.2">
      <c r="A133" s="82" t="s">
        <v>176</v>
      </c>
      <c r="B133" s="83" t="s">
        <v>7</v>
      </c>
      <c r="C133" s="84" t="s">
        <v>57</v>
      </c>
      <c r="D133" s="109" t="s">
        <v>172</v>
      </c>
      <c r="E133" s="85" t="s">
        <v>175</v>
      </c>
      <c r="F133" s="110"/>
      <c r="G133" s="111" t="s">
        <v>8</v>
      </c>
      <c r="H133" s="73">
        <v>50400</v>
      </c>
      <c r="I133" s="80">
        <v>37800</v>
      </c>
      <c r="J133" s="81">
        <v>12600</v>
      </c>
      <c r="K133" s="16" t="str">
        <f t="shared" si="2"/>
        <v>93801069900080010500</v>
      </c>
      <c r="L133" s="10" t="s">
        <v>177</v>
      </c>
    </row>
    <row r="134" spans="1:12" s="7" customFormat="1" x14ac:dyDescent="0.2">
      <c r="A134" s="86" t="s">
        <v>178</v>
      </c>
      <c r="B134" s="87" t="s">
        <v>7</v>
      </c>
      <c r="C134" s="88" t="s">
        <v>57</v>
      </c>
      <c r="D134" s="112" t="s">
        <v>172</v>
      </c>
      <c r="E134" s="89" t="s">
        <v>175</v>
      </c>
      <c r="F134" s="113"/>
      <c r="G134" s="114" t="s">
        <v>179</v>
      </c>
      <c r="H134" s="92">
        <v>50400</v>
      </c>
      <c r="I134" s="93">
        <v>37800</v>
      </c>
      <c r="J134" s="94">
        <f>IF(IF(H134="",0,H134)=0,0,(IF(H134&gt;0,IF(I134&gt;H134,0,H134-I134),IF(I134&gt;H134,H134-I134,0))))</f>
        <v>12600</v>
      </c>
      <c r="K134" s="16" t="str">
        <f t="shared" si="2"/>
        <v>93801069900080010540</v>
      </c>
      <c r="L134" s="6" t="str">
        <f>C134 &amp; D134 &amp;E134 &amp; F134 &amp; G134</f>
        <v>93801069900080010540</v>
      </c>
    </row>
    <row r="135" spans="1:12" x14ac:dyDescent="0.2">
      <c r="A135" s="82" t="s">
        <v>180</v>
      </c>
      <c r="B135" s="83" t="s">
        <v>7</v>
      </c>
      <c r="C135" s="84" t="s">
        <v>57</v>
      </c>
      <c r="D135" s="109" t="s">
        <v>182</v>
      </c>
      <c r="E135" s="85" t="s">
        <v>87</v>
      </c>
      <c r="F135" s="110"/>
      <c r="G135" s="111" t="s">
        <v>88</v>
      </c>
      <c r="H135" s="73">
        <v>190962</v>
      </c>
      <c r="I135" s="80">
        <v>190961.64</v>
      </c>
      <c r="J135" s="81">
        <v>0.36</v>
      </c>
      <c r="K135" s="16" t="str">
        <f t="shared" si="2"/>
        <v>93801070000000000000</v>
      </c>
      <c r="L135" s="10" t="s">
        <v>181</v>
      </c>
    </row>
    <row r="136" spans="1:12" x14ac:dyDescent="0.2">
      <c r="A136" s="82" t="s">
        <v>183</v>
      </c>
      <c r="B136" s="83" t="s">
        <v>7</v>
      </c>
      <c r="C136" s="84" t="s">
        <v>57</v>
      </c>
      <c r="D136" s="109" t="s">
        <v>182</v>
      </c>
      <c r="E136" s="85" t="s">
        <v>185</v>
      </c>
      <c r="F136" s="110"/>
      <c r="G136" s="111" t="s">
        <v>88</v>
      </c>
      <c r="H136" s="73">
        <v>190962</v>
      </c>
      <c r="I136" s="80">
        <v>190961.64</v>
      </c>
      <c r="J136" s="81">
        <v>0.36</v>
      </c>
      <c r="K136" s="16" t="str">
        <f t="shared" si="2"/>
        <v>93801079900090030000</v>
      </c>
      <c r="L136" s="10" t="s">
        <v>184</v>
      </c>
    </row>
    <row r="137" spans="1:12" ht="22.5" x14ac:dyDescent="0.2">
      <c r="A137" s="82" t="s">
        <v>134</v>
      </c>
      <c r="B137" s="83" t="s">
        <v>7</v>
      </c>
      <c r="C137" s="84" t="s">
        <v>57</v>
      </c>
      <c r="D137" s="109" t="s">
        <v>182</v>
      </c>
      <c r="E137" s="85" t="s">
        <v>185</v>
      </c>
      <c r="F137" s="110"/>
      <c r="G137" s="111" t="s">
        <v>7</v>
      </c>
      <c r="H137" s="73">
        <v>190962</v>
      </c>
      <c r="I137" s="80">
        <v>190961.64</v>
      </c>
      <c r="J137" s="81">
        <v>0.36</v>
      </c>
      <c r="K137" s="16" t="str">
        <f t="shared" si="2"/>
        <v>93801079900090030200</v>
      </c>
      <c r="L137" s="10" t="s">
        <v>186</v>
      </c>
    </row>
    <row r="138" spans="1:12" ht="22.5" x14ac:dyDescent="0.2">
      <c r="A138" s="82" t="s">
        <v>136</v>
      </c>
      <c r="B138" s="83" t="s">
        <v>7</v>
      </c>
      <c r="C138" s="84" t="s">
        <v>57</v>
      </c>
      <c r="D138" s="109" t="s">
        <v>182</v>
      </c>
      <c r="E138" s="85" t="s">
        <v>185</v>
      </c>
      <c r="F138" s="110"/>
      <c r="G138" s="111" t="s">
        <v>138</v>
      </c>
      <c r="H138" s="73">
        <v>190962</v>
      </c>
      <c r="I138" s="80">
        <v>190961.64</v>
      </c>
      <c r="J138" s="81">
        <v>0.36</v>
      </c>
      <c r="K138" s="16" t="str">
        <f t="shared" si="2"/>
        <v>93801079900090030240</v>
      </c>
      <c r="L138" s="10" t="s">
        <v>187</v>
      </c>
    </row>
    <row r="139" spans="1:12" s="7" customFormat="1" x14ac:dyDescent="0.2">
      <c r="A139" s="86" t="s">
        <v>139</v>
      </c>
      <c r="B139" s="87" t="s">
        <v>7</v>
      </c>
      <c r="C139" s="88" t="s">
        <v>57</v>
      </c>
      <c r="D139" s="112" t="s">
        <v>182</v>
      </c>
      <c r="E139" s="89" t="s">
        <v>185</v>
      </c>
      <c r="F139" s="113"/>
      <c r="G139" s="114" t="s">
        <v>140</v>
      </c>
      <c r="H139" s="92">
        <v>190962</v>
      </c>
      <c r="I139" s="93">
        <v>190961.64</v>
      </c>
      <c r="J139" s="94">
        <f>IF(IF(H139="",0,H139)=0,0,(IF(H139&gt;0,IF(I139&gt;H139,0,H139-I139),IF(I139&gt;H139,H139-I139,0))))</f>
        <v>0.36</v>
      </c>
      <c r="K139" s="16" t="str">
        <f t="shared" si="2"/>
        <v>93801079900090030244</v>
      </c>
      <c r="L139" s="6" t="str">
        <f>C139 &amp; D139 &amp;E139 &amp; F139 &amp; G139</f>
        <v>93801079900090030244</v>
      </c>
    </row>
    <row r="140" spans="1:12" x14ac:dyDescent="0.2">
      <c r="A140" s="82" t="s">
        <v>188</v>
      </c>
      <c r="B140" s="83" t="s">
        <v>7</v>
      </c>
      <c r="C140" s="84" t="s">
        <v>57</v>
      </c>
      <c r="D140" s="109" t="s">
        <v>190</v>
      </c>
      <c r="E140" s="85" t="s">
        <v>87</v>
      </c>
      <c r="F140" s="110"/>
      <c r="G140" s="111" t="s">
        <v>88</v>
      </c>
      <c r="H140" s="73">
        <v>5000</v>
      </c>
      <c r="I140" s="80">
        <v>0</v>
      </c>
      <c r="J140" s="81">
        <v>5000</v>
      </c>
      <c r="K140" s="16" t="str">
        <f t="shared" si="2"/>
        <v>93801110000000000000</v>
      </c>
      <c r="L140" s="10" t="s">
        <v>189</v>
      </c>
    </row>
    <row r="141" spans="1:12" x14ac:dyDescent="0.2">
      <c r="A141" s="82" t="s">
        <v>191</v>
      </c>
      <c r="B141" s="83" t="s">
        <v>7</v>
      </c>
      <c r="C141" s="84" t="s">
        <v>57</v>
      </c>
      <c r="D141" s="109" t="s">
        <v>190</v>
      </c>
      <c r="E141" s="85" t="s">
        <v>193</v>
      </c>
      <c r="F141" s="110"/>
      <c r="G141" s="111" t="s">
        <v>88</v>
      </c>
      <c r="H141" s="73">
        <v>5000</v>
      </c>
      <c r="I141" s="80">
        <v>0</v>
      </c>
      <c r="J141" s="81">
        <v>5000</v>
      </c>
      <c r="K141" s="16" t="str">
        <f t="shared" si="2"/>
        <v>93801119900099980000</v>
      </c>
      <c r="L141" s="10" t="s">
        <v>192</v>
      </c>
    </row>
    <row r="142" spans="1:12" x14ac:dyDescent="0.2">
      <c r="A142" s="82" t="s">
        <v>148</v>
      </c>
      <c r="B142" s="83" t="s">
        <v>7</v>
      </c>
      <c r="C142" s="84" t="s">
        <v>57</v>
      </c>
      <c r="D142" s="109" t="s">
        <v>190</v>
      </c>
      <c r="E142" s="85" t="s">
        <v>193</v>
      </c>
      <c r="F142" s="110"/>
      <c r="G142" s="111" t="s">
        <v>150</v>
      </c>
      <c r="H142" s="73">
        <v>5000</v>
      </c>
      <c r="I142" s="80">
        <v>0</v>
      </c>
      <c r="J142" s="81">
        <v>5000</v>
      </c>
      <c r="K142" s="16" t="str">
        <f t="shared" si="2"/>
        <v>93801119900099980800</v>
      </c>
      <c r="L142" s="10" t="s">
        <v>194</v>
      </c>
    </row>
    <row r="143" spans="1:12" s="7" customFormat="1" x14ac:dyDescent="0.2">
      <c r="A143" s="86" t="s">
        <v>195</v>
      </c>
      <c r="B143" s="87" t="s">
        <v>7</v>
      </c>
      <c r="C143" s="88" t="s">
        <v>57</v>
      </c>
      <c r="D143" s="112" t="s">
        <v>190</v>
      </c>
      <c r="E143" s="89" t="s">
        <v>193</v>
      </c>
      <c r="F143" s="113"/>
      <c r="G143" s="114" t="s">
        <v>196</v>
      </c>
      <c r="H143" s="92">
        <v>5000</v>
      </c>
      <c r="I143" s="93">
        <v>0</v>
      </c>
      <c r="J143" s="94">
        <f>IF(IF(H143="",0,H143)=0,0,(IF(H143&gt;0,IF(I143&gt;H143,0,H143-I143),IF(I143&gt;H143,H143-I143,0))))</f>
        <v>5000</v>
      </c>
      <c r="K143" s="16" t="str">
        <f t="shared" si="2"/>
        <v>93801119900099980870</v>
      </c>
      <c r="L143" s="6" t="str">
        <f>C143 &amp; D143 &amp;E143 &amp; F143 &amp; G143</f>
        <v>93801119900099980870</v>
      </c>
    </row>
    <row r="144" spans="1:12" x14ac:dyDescent="0.2">
      <c r="A144" s="82" t="s">
        <v>197</v>
      </c>
      <c r="B144" s="83" t="s">
        <v>7</v>
      </c>
      <c r="C144" s="84" t="s">
        <v>57</v>
      </c>
      <c r="D144" s="109" t="s">
        <v>199</v>
      </c>
      <c r="E144" s="85" t="s">
        <v>87</v>
      </c>
      <c r="F144" s="110"/>
      <c r="G144" s="111" t="s">
        <v>88</v>
      </c>
      <c r="H144" s="73">
        <v>151128</v>
      </c>
      <c r="I144" s="80">
        <v>59572.1</v>
      </c>
      <c r="J144" s="81">
        <v>91555.9</v>
      </c>
      <c r="K144" s="16" t="str">
        <f t="shared" si="2"/>
        <v>93801130000000000000</v>
      </c>
      <c r="L144" s="10" t="s">
        <v>198</v>
      </c>
    </row>
    <row r="145" spans="1:12" ht="33.75" x14ac:dyDescent="0.2">
      <c r="A145" s="82" t="s">
        <v>200</v>
      </c>
      <c r="B145" s="83" t="s">
        <v>7</v>
      </c>
      <c r="C145" s="84" t="s">
        <v>57</v>
      </c>
      <c r="D145" s="109" t="s">
        <v>199</v>
      </c>
      <c r="E145" s="85" t="s">
        <v>202</v>
      </c>
      <c r="F145" s="110"/>
      <c r="G145" s="111" t="s">
        <v>88</v>
      </c>
      <c r="H145" s="73">
        <v>100000</v>
      </c>
      <c r="I145" s="80">
        <v>25000</v>
      </c>
      <c r="J145" s="81">
        <v>75000</v>
      </c>
      <c r="K145" s="16" t="str">
        <f t="shared" si="2"/>
        <v>93801130700000000000</v>
      </c>
      <c r="L145" s="10" t="s">
        <v>201</v>
      </c>
    </row>
    <row r="146" spans="1:12" ht="22.5" x14ac:dyDescent="0.2">
      <c r="A146" s="82" t="s">
        <v>203</v>
      </c>
      <c r="B146" s="83" t="s">
        <v>7</v>
      </c>
      <c r="C146" s="84" t="s">
        <v>57</v>
      </c>
      <c r="D146" s="109" t="s">
        <v>199</v>
      </c>
      <c r="E146" s="85" t="s">
        <v>205</v>
      </c>
      <c r="F146" s="110"/>
      <c r="G146" s="111" t="s">
        <v>88</v>
      </c>
      <c r="H146" s="73">
        <v>12000</v>
      </c>
      <c r="I146" s="80">
        <v>0</v>
      </c>
      <c r="J146" s="81">
        <v>12000</v>
      </c>
      <c r="K146" s="16" t="str">
        <f t="shared" si="2"/>
        <v>93801130700100000000</v>
      </c>
      <c r="L146" s="10" t="s">
        <v>204</v>
      </c>
    </row>
    <row r="147" spans="1:12" ht="22.5" x14ac:dyDescent="0.2">
      <c r="A147" s="82" t="s">
        <v>134</v>
      </c>
      <c r="B147" s="83" t="s">
        <v>7</v>
      </c>
      <c r="C147" s="84" t="s">
        <v>57</v>
      </c>
      <c r="D147" s="109" t="s">
        <v>199</v>
      </c>
      <c r="E147" s="85" t="s">
        <v>205</v>
      </c>
      <c r="F147" s="110"/>
      <c r="G147" s="111" t="s">
        <v>7</v>
      </c>
      <c r="H147" s="73">
        <v>12000</v>
      </c>
      <c r="I147" s="80">
        <v>0</v>
      </c>
      <c r="J147" s="81">
        <v>12000</v>
      </c>
      <c r="K147" s="16" t="str">
        <f t="shared" ref="K147:K210" si="3">C147 &amp; D147 &amp;E147 &amp; F147 &amp; G147</f>
        <v>93801130700100000200</v>
      </c>
      <c r="L147" s="10" t="s">
        <v>206</v>
      </c>
    </row>
    <row r="148" spans="1:12" ht="22.5" x14ac:dyDescent="0.2">
      <c r="A148" s="82" t="s">
        <v>136</v>
      </c>
      <c r="B148" s="83" t="s">
        <v>7</v>
      </c>
      <c r="C148" s="84" t="s">
        <v>57</v>
      </c>
      <c r="D148" s="109" t="s">
        <v>199</v>
      </c>
      <c r="E148" s="85" t="s">
        <v>205</v>
      </c>
      <c r="F148" s="110"/>
      <c r="G148" s="111" t="s">
        <v>138</v>
      </c>
      <c r="H148" s="73">
        <v>12000</v>
      </c>
      <c r="I148" s="80">
        <v>0</v>
      </c>
      <c r="J148" s="81">
        <v>12000</v>
      </c>
      <c r="K148" s="16" t="str">
        <f t="shared" si="3"/>
        <v>93801130700100000240</v>
      </c>
      <c r="L148" s="10" t="s">
        <v>207</v>
      </c>
    </row>
    <row r="149" spans="1:12" s="7" customFormat="1" x14ac:dyDescent="0.2">
      <c r="A149" s="86" t="s">
        <v>139</v>
      </c>
      <c r="B149" s="87" t="s">
        <v>7</v>
      </c>
      <c r="C149" s="88" t="s">
        <v>57</v>
      </c>
      <c r="D149" s="112" t="s">
        <v>199</v>
      </c>
      <c r="E149" s="89" t="s">
        <v>205</v>
      </c>
      <c r="F149" s="113"/>
      <c r="G149" s="114" t="s">
        <v>140</v>
      </c>
      <c r="H149" s="92">
        <v>12000</v>
      </c>
      <c r="I149" s="93">
        <v>0</v>
      </c>
      <c r="J149" s="94">
        <f>IF(IF(H149="",0,H149)=0,0,(IF(H149&gt;0,IF(I149&gt;H149,0,H149-I149),IF(I149&gt;H149,H149-I149,0))))</f>
        <v>12000</v>
      </c>
      <c r="K149" s="16" t="str">
        <f t="shared" si="3"/>
        <v>93801130700100000244</v>
      </c>
      <c r="L149" s="6" t="str">
        <f>C149 &amp; D149 &amp;E149 &amp; F149 &amp; G149</f>
        <v>93801130700100000244</v>
      </c>
    </row>
    <row r="150" spans="1:12" ht="33.75" x14ac:dyDescent="0.2">
      <c r="A150" s="82" t="s">
        <v>208</v>
      </c>
      <c r="B150" s="83" t="s">
        <v>7</v>
      </c>
      <c r="C150" s="84" t="s">
        <v>57</v>
      </c>
      <c r="D150" s="109" t="s">
        <v>199</v>
      </c>
      <c r="E150" s="85" t="s">
        <v>210</v>
      </c>
      <c r="F150" s="110"/>
      <c r="G150" s="111" t="s">
        <v>88</v>
      </c>
      <c r="H150" s="73">
        <v>64000</v>
      </c>
      <c r="I150" s="80">
        <v>25000</v>
      </c>
      <c r="J150" s="81">
        <v>39000</v>
      </c>
      <c r="K150" s="16" t="str">
        <f t="shared" si="3"/>
        <v>93801130700200000000</v>
      </c>
      <c r="L150" s="10" t="s">
        <v>209</v>
      </c>
    </row>
    <row r="151" spans="1:12" ht="22.5" x14ac:dyDescent="0.2">
      <c r="A151" s="82" t="s">
        <v>134</v>
      </c>
      <c r="B151" s="83" t="s">
        <v>7</v>
      </c>
      <c r="C151" s="84" t="s">
        <v>57</v>
      </c>
      <c r="D151" s="109" t="s">
        <v>199</v>
      </c>
      <c r="E151" s="85" t="s">
        <v>210</v>
      </c>
      <c r="F151" s="110"/>
      <c r="G151" s="111" t="s">
        <v>7</v>
      </c>
      <c r="H151" s="73">
        <v>64000</v>
      </c>
      <c r="I151" s="80">
        <v>25000</v>
      </c>
      <c r="J151" s="81">
        <v>39000</v>
      </c>
      <c r="K151" s="16" t="str">
        <f t="shared" si="3"/>
        <v>93801130700200000200</v>
      </c>
      <c r="L151" s="10" t="s">
        <v>211</v>
      </c>
    </row>
    <row r="152" spans="1:12" ht="22.5" x14ac:dyDescent="0.2">
      <c r="A152" s="82" t="s">
        <v>136</v>
      </c>
      <c r="B152" s="83" t="s">
        <v>7</v>
      </c>
      <c r="C152" s="84" t="s">
        <v>57</v>
      </c>
      <c r="D152" s="109" t="s">
        <v>199</v>
      </c>
      <c r="E152" s="85" t="s">
        <v>210</v>
      </c>
      <c r="F152" s="110"/>
      <c r="G152" s="111" t="s">
        <v>138</v>
      </c>
      <c r="H152" s="73">
        <v>64000</v>
      </c>
      <c r="I152" s="80">
        <v>25000</v>
      </c>
      <c r="J152" s="81">
        <v>39000</v>
      </c>
      <c r="K152" s="16" t="str">
        <f t="shared" si="3"/>
        <v>93801130700200000240</v>
      </c>
      <c r="L152" s="10" t="s">
        <v>212</v>
      </c>
    </row>
    <row r="153" spans="1:12" s="7" customFormat="1" x14ac:dyDescent="0.2">
      <c r="A153" s="86" t="s">
        <v>139</v>
      </c>
      <c r="B153" s="87" t="s">
        <v>7</v>
      </c>
      <c r="C153" s="88" t="s">
        <v>57</v>
      </c>
      <c r="D153" s="112" t="s">
        <v>199</v>
      </c>
      <c r="E153" s="89" t="s">
        <v>210</v>
      </c>
      <c r="F153" s="113"/>
      <c r="G153" s="114" t="s">
        <v>140</v>
      </c>
      <c r="H153" s="92">
        <v>64000</v>
      </c>
      <c r="I153" s="93">
        <v>25000</v>
      </c>
      <c r="J153" s="94">
        <f>IF(IF(H153="",0,H153)=0,0,(IF(H153&gt;0,IF(I153&gt;H153,0,H153-I153),IF(I153&gt;H153,H153-I153,0))))</f>
        <v>39000</v>
      </c>
      <c r="K153" s="16" t="str">
        <f t="shared" si="3"/>
        <v>93801130700200000244</v>
      </c>
      <c r="L153" s="6" t="str">
        <f>C153 &amp; D153 &amp;E153 &amp; F153 &amp; G153</f>
        <v>93801130700200000244</v>
      </c>
    </row>
    <row r="154" spans="1:12" ht="33.75" x14ac:dyDescent="0.2">
      <c r="A154" s="82" t="s">
        <v>213</v>
      </c>
      <c r="B154" s="83" t="s">
        <v>7</v>
      </c>
      <c r="C154" s="84" t="s">
        <v>57</v>
      </c>
      <c r="D154" s="109" t="s">
        <v>199</v>
      </c>
      <c r="E154" s="85" t="s">
        <v>215</v>
      </c>
      <c r="F154" s="110"/>
      <c r="G154" s="111" t="s">
        <v>88</v>
      </c>
      <c r="H154" s="73">
        <v>24000</v>
      </c>
      <c r="I154" s="80">
        <v>0</v>
      </c>
      <c r="J154" s="81">
        <v>24000</v>
      </c>
      <c r="K154" s="16" t="str">
        <f t="shared" si="3"/>
        <v>93801130700300000000</v>
      </c>
      <c r="L154" s="10" t="s">
        <v>214</v>
      </c>
    </row>
    <row r="155" spans="1:12" ht="22.5" x14ac:dyDescent="0.2">
      <c r="A155" s="82" t="s">
        <v>134</v>
      </c>
      <c r="B155" s="83" t="s">
        <v>7</v>
      </c>
      <c r="C155" s="84" t="s">
        <v>57</v>
      </c>
      <c r="D155" s="109" t="s">
        <v>199</v>
      </c>
      <c r="E155" s="85" t="s">
        <v>215</v>
      </c>
      <c r="F155" s="110"/>
      <c r="G155" s="111" t="s">
        <v>7</v>
      </c>
      <c r="H155" s="73">
        <v>24000</v>
      </c>
      <c r="I155" s="80">
        <v>0</v>
      </c>
      <c r="J155" s="81">
        <v>24000</v>
      </c>
      <c r="K155" s="16" t="str">
        <f t="shared" si="3"/>
        <v>93801130700300000200</v>
      </c>
      <c r="L155" s="10" t="s">
        <v>216</v>
      </c>
    </row>
    <row r="156" spans="1:12" ht="22.5" x14ac:dyDescent="0.2">
      <c r="A156" s="82" t="s">
        <v>136</v>
      </c>
      <c r="B156" s="83" t="s">
        <v>7</v>
      </c>
      <c r="C156" s="84" t="s">
        <v>57</v>
      </c>
      <c r="D156" s="109" t="s">
        <v>199</v>
      </c>
      <c r="E156" s="85" t="s">
        <v>215</v>
      </c>
      <c r="F156" s="110"/>
      <c r="G156" s="111" t="s">
        <v>138</v>
      </c>
      <c r="H156" s="73">
        <v>24000</v>
      </c>
      <c r="I156" s="80">
        <v>0</v>
      </c>
      <c r="J156" s="81">
        <v>24000</v>
      </c>
      <c r="K156" s="16" t="str">
        <f t="shared" si="3"/>
        <v>93801130700300000240</v>
      </c>
      <c r="L156" s="10" t="s">
        <v>217</v>
      </c>
    </row>
    <row r="157" spans="1:12" s="7" customFormat="1" x14ac:dyDescent="0.2">
      <c r="A157" s="86" t="s">
        <v>139</v>
      </c>
      <c r="B157" s="87" t="s">
        <v>7</v>
      </c>
      <c r="C157" s="88" t="s">
        <v>57</v>
      </c>
      <c r="D157" s="112" t="s">
        <v>199</v>
      </c>
      <c r="E157" s="89" t="s">
        <v>215</v>
      </c>
      <c r="F157" s="113"/>
      <c r="G157" s="114" t="s">
        <v>140</v>
      </c>
      <c r="H157" s="92">
        <v>24000</v>
      </c>
      <c r="I157" s="93">
        <v>0</v>
      </c>
      <c r="J157" s="94">
        <f>IF(IF(H157="",0,H157)=0,0,(IF(H157&gt;0,IF(I157&gt;H157,0,H157-I157),IF(I157&gt;H157,H157-I157,0))))</f>
        <v>24000</v>
      </c>
      <c r="K157" s="16" t="str">
        <f t="shared" si="3"/>
        <v>93801130700300000244</v>
      </c>
      <c r="L157" s="6" t="str">
        <f>C157 &amp; D157 &amp;E157 &amp; F157 &amp; G157</f>
        <v>93801130700300000244</v>
      </c>
    </row>
    <row r="158" spans="1:12" ht="45" x14ac:dyDescent="0.2">
      <c r="A158" s="82" t="s">
        <v>218</v>
      </c>
      <c r="B158" s="83" t="s">
        <v>7</v>
      </c>
      <c r="C158" s="84" t="s">
        <v>57</v>
      </c>
      <c r="D158" s="109" t="s">
        <v>199</v>
      </c>
      <c r="E158" s="85" t="s">
        <v>220</v>
      </c>
      <c r="F158" s="110"/>
      <c r="G158" s="111" t="s">
        <v>88</v>
      </c>
      <c r="H158" s="73">
        <v>35000</v>
      </c>
      <c r="I158" s="80">
        <v>22476.1</v>
      </c>
      <c r="J158" s="81">
        <v>12523.9</v>
      </c>
      <c r="K158" s="16" t="str">
        <f t="shared" si="3"/>
        <v>93801130900000000000</v>
      </c>
      <c r="L158" s="10" t="s">
        <v>219</v>
      </c>
    </row>
    <row r="159" spans="1:12" ht="22.5" x14ac:dyDescent="0.2">
      <c r="A159" s="82" t="s">
        <v>221</v>
      </c>
      <c r="B159" s="83" t="s">
        <v>7</v>
      </c>
      <c r="C159" s="84" t="s">
        <v>57</v>
      </c>
      <c r="D159" s="109" t="s">
        <v>199</v>
      </c>
      <c r="E159" s="85" t="s">
        <v>223</v>
      </c>
      <c r="F159" s="110"/>
      <c r="G159" s="111" t="s">
        <v>88</v>
      </c>
      <c r="H159" s="73">
        <v>35000</v>
      </c>
      <c r="I159" s="80">
        <v>22476.1</v>
      </c>
      <c r="J159" s="81">
        <v>12523.9</v>
      </c>
      <c r="K159" s="16" t="str">
        <f t="shared" si="3"/>
        <v>93801130900100000000</v>
      </c>
      <c r="L159" s="10" t="s">
        <v>222</v>
      </c>
    </row>
    <row r="160" spans="1:12" ht="22.5" x14ac:dyDescent="0.2">
      <c r="A160" s="82" t="s">
        <v>224</v>
      </c>
      <c r="B160" s="83" t="s">
        <v>7</v>
      </c>
      <c r="C160" s="84" t="s">
        <v>57</v>
      </c>
      <c r="D160" s="109" t="s">
        <v>199</v>
      </c>
      <c r="E160" s="85" t="s">
        <v>226</v>
      </c>
      <c r="F160" s="110"/>
      <c r="G160" s="111" t="s">
        <v>88</v>
      </c>
      <c r="H160" s="73">
        <v>21500</v>
      </c>
      <c r="I160" s="80">
        <v>9476.1</v>
      </c>
      <c r="J160" s="81">
        <v>12023.9</v>
      </c>
      <c r="K160" s="16" t="str">
        <f t="shared" si="3"/>
        <v>93801130900100910000</v>
      </c>
      <c r="L160" s="10" t="s">
        <v>225</v>
      </c>
    </row>
    <row r="161" spans="1:12" ht="22.5" x14ac:dyDescent="0.2">
      <c r="A161" s="82" t="s">
        <v>134</v>
      </c>
      <c r="B161" s="83" t="s">
        <v>7</v>
      </c>
      <c r="C161" s="84" t="s">
        <v>57</v>
      </c>
      <c r="D161" s="109" t="s">
        <v>199</v>
      </c>
      <c r="E161" s="85" t="s">
        <v>226</v>
      </c>
      <c r="F161" s="110"/>
      <c r="G161" s="111" t="s">
        <v>7</v>
      </c>
      <c r="H161" s="73">
        <v>21500</v>
      </c>
      <c r="I161" s="80">
        <v>9476.1</v>
      </c>
      <c r="J161" s="81">
        <v>12023.9</v>
      </c>
      <c r="K161" s="16" t="str">
        <f t="shared" si="3"/>
        <v>93801130900100910200</v>
      </c>
      <c r="L161" s="10" t="s">
        <v>227</v>
      </c>
    </row>
    <row r="162" spans="1:12" ht="22.5" x14ac:dyDescent="0.2">
      <c r="A162" s="82" t="s">
        <v>136</v>
      </c>
      <c r="B162" s="83" t="s">
        <v>7</v>
      </c>
      <c r="C162" s="84" t="s">
        <v>57</v>
      </c>
      <c r="D162" s="109" t="s">
        <v>199</v>
      </c>
      <c r="E162" s="85" t="s">
        <v>226</v>
      </c>
      <c r="F162" s="110"/>
      <c r="G162" s="111" t="s">
        <v>138</v>
      </c>
      <c r="H162" s="73">
        <v>21500</v>
      </c>
      <c r="I162" s="80">
        <v>9476.1</v>
      </c>
      <c r="J162" s="81">
        <v>12023.9</v>
      </c>
      <c r="K162" s="16" t="str">
        <f t="shared" si="3"/>
        <v>93801130900100910240</v>
      </c>
      <c r="L162" s="10" t="s">
        <v>228</v>
      </c>
    </row>
    <row r="163" spans="1:12" s="7" customFormat="1" x14ac:dyDescent="0.2">
      <c r="A163" s="86" t="s">
        <v>139</v>
      </c>
      <c r="B163" s="87" t="s">
        <v>7</v>
      </c>
      <c r="C163" s="88" t="s">
        <v>57</v>
      </c>
      <c r="D163" s="112" t="s">
        <v>199</v>
      </c>
      <c r="E163" s="89" t="s">
        <v>226</v>
      </c>
      <c r="F163" s="113"/>
      <c r="G163" s="114" t="s">
        <v>140</v>
      </c>
      <c r="H163" s="92">
        <v>21500</v>
      </c>
      <c r="I163" s="93">
        <v>9476.1</v>
      </c>
      <c r="J163" s="94">
        <f>IF(IF(H163="",0,H163)=0,0,(IF(H163&gt;0,IF(I163&gt;H163,0,H163-I163),IF(I163&gt;H163,H163-I163,0))))</f>
        <v>12023.9</v>
      </c>
      <c r="K163" s="16" t="str">
        <f t="shared" si="3"/>
        <v>93801130900100910244</v>
      </c>
      <c r="L163" s="6" t="str">
        <f>C163 &amp; D163 &amp;E163 &amp; F163 &amp; G163</f>
        <v>93801130900100910244</v>
      </c>
    </row>
    <row r="164" spans="1:12" ht="22.5" x14ac:dyDescent="0.2">
      <c r="A164" s="82" t="s">
        <v>229</v>
      </c>
      <c r="B164" s="83" t="s">
        <v>7</v>
      </c>
      <c r="C164" s="84" t="s">
        <v>57</v>
      </c>
      <c r="D164" s="109" t="s">
        <v>199</v>
      </c>
      <c r="E164" s="85" t="s">
        <v>231</v>
      </c>
      <c r="F164" s="110"/>
      <c r="G164" s="111" t="s">
        <v>88</v>
      </c>
      <c r="H164" s="73">
        <v>13500</v>
      </c>
      <c r="I164" s="80">
        <v>13000</v>
      </c>
      <c r="J164" s="81">
        <v>500</v>
      </c>
      <c r="K164" s="16" t="str">
        <f t="shared" si="3"/>
        <v>93801130900100920000</v>
      </c>
      <c r="L164" s="10" t="s">
        <v>230</v>
      </c>
    </row>
    <row r="165" spans="1:12" ht="22.5" x14ac:dyDescent="0.2">
      <c r="A165" s="82" t="s">
        <v>134</v>
      </c>
      <c r="B165" s="83" t="s">
        <v>7</v>
      </c>
      <c r="C165" s="84" t="s">
        <v>57</v>
      </c>
      <c r="D165" s="109" t="s">
        <v>199</v>
      </c>
      <c r="E165" s="85" t="s">
        <v>231</v>
      </c>
      <c r="F165" s="110"/>
      <c r="G165" s="111" t="s">
        <v>7</v>
      </c>
      <c r="H165" s="73">
        <v>13500</v>
      </c>
      <c r="I165" s="80">
        <v>13000</v>
      </c>
      <c r="J165" s="81">
        <v>500</v>
      </c>
      <c r="K165" s="16" t="str">
        <f t="shared" si="3"/>
        <v>93801130900100920200</v>
      </c>
      <c r="L165" s="10" t="s">
        <v>232</v>
      </c>
    </row>
    <row r="166" spans="1:12" ht="22.5" x14ac:dyDescent="0.2">
      <c r="A166" s="82" t="s">
        <v>136</v>
      </c>
      <c r="B166" s="83" t="s">
        <v>7</v>
      </c>
      <c r="C166" s="84" t="s">
        <v>57</v>
      </c>
      <c r="D166" s="109" t="s">
        <v>199</v>
      </c>
      <c r="E166" s="85" t="s">
        <v>231</v>
      </c>
      <c r="F166" s="110"/>
      <c r="G166" s="111" t="s">
        <v>138</v>
      </c>
      <c r="H166" s="73">
        <v>13500</v>
      </c>
      <c r="I166" s="80">
        <v>13000</v>
      </c>
      <c r="J166" s="81">
        <v>500</v>
      </c>
      <c r="K166" s="16" t="str">
        <f t="shared" si="3"/>
        <v>93801130900100920240</v>
      </c>
      <c r="L166" s="10" t="s">
        <v>233</v>
      </c>
    </row>
    <row r="167" spans="1:12" s="7" customFormat="1" x14ac:dyDescent="0.2">
      <c r="A167" s="86" t="s">
        <v>139</v>
      </c>
      <c r="B167" s="87" t="s">
        <v>7</v>
      </c>
      <c r="C167" s="88" t="s">
        <v>57</v>
      </c>
      <c r="D167" s="112" t="s">
        <v>199</v>
      </c>
      <c r="E167" s="89" t="s">
        <v>231</v>
      </c>
      <c r="F167" s="113"/>
      <c r="G167" s="114" t="s">
        <v>140</v>
      </c>
      <c r="H167" s="92">
        <v>13500</v>
      </c>
      <c r="I167" s="93">
        <v>13000</v>
      </c>
      <c r="J167" s="94">
        <f>IF(IF(H167="",0,H167)=0,0,(IF(H167&gt;0,IF(I167&gt;H167,0,H167-I167),IF(I167&gt;H167,H167-I167,0))))</f>
        <v>500</v>
      </c>
      <c r="K167" s="16" t="str">
        <f t="shared" si="3"/>
        <v>93801130900100920244</v>
      </c>
      <c r="L167" s="6" t="str">
        <f>C167 &amp; D167 &amp;E167 &amp; F167 &amp; G167</f>
        <v>93801130900100920244</v>
      </c>
    </row>
    <row r="168" spans="1:12" ht="45" x14ac:dyDescent="0.2">
      <c r="A168" s="82" t="s">
        <v>114</v>
      </c>
      <c r="B168" s="83" t="s">
        <v>7</v>
      </c>
      <c r="C168" s="84" t="s">
        <v>57</v>
      </c>
      <c r="D168" s="109" t="s">
        <v>199</v>
      </c>
      <c r="E168" s="85" t="s">
        <v>116</v>
      </c>
      <c r="F168" s="110"/>
      <c r="G168" s="111" t="s">
        <v>88</v>
      </c>
      <c r="H168" s="73">
        <v>16128</v>
      </c>
      <c r="I168" s="80">
        <v>12096</v>
      </c>
      <c r="J168" s="81">
        <v>4032</v>
      </c>
      <c r="K168" s="16" t="str">
        <f t="shared" si="3"/>
        <v>93801131000000000000</v>
      </c>
      <c r="L168" s="10" t="s">
        <v>234</v>
      </c>
    </row>
    <row r="169" spans="1:12" ht="33.75" x14ac:dyDescent="0.2">
      <c r="A169" s="82" t="s">
        <v>117</v>
      </c>
      <c r="B169" s="83" t="s">
        <v>7</v>
      </c>
      <c r="C169" s="84" t="s">
        <v>57</v>
      </c>
      <c r="D169" s="109" t="s">
        <v>199</v>
      </c>
      <c r="E169" s="85" t="s">
        <v>119</v>
      </c>
      <c r="F169" s="110"/>
      <c r="G169" s="111" t="s">
        <v>88</v>
      </c>
      <c r="H169" s="73">
        <v>16128</v>
      </c>
      <c r="I169" s="80">
        <v>12096</v>
      </c>
      <c r="J169" s="81">
        <v>4032</v>
      </c>
      <c r="K169" s="16" t="str">
        <f t="shared" si="3"/>
        <v>93801131000100000000</v>
      </c>
      <c r="L169" s="10" t="s">
        <v>235</v>
      </c>
    </row>
    <row r="170" spans="1:12" ht="22.5" x14ac:dyDescent="0.2">
      <c r="A170" s="82" t="s">
        <v>236</v>
      </c>
      <c r="B170" s="83" t="s">
        <v>7</v>
      </c>
      <c r="C170" s="84" t="s">
        <v>57</v>
      </c>
      <c r="D170" s="109" t="s">
        <v>199</v>
      </c>
      <c r="E170" s="85" t="s">
        <v>238</v>
      </c>
      <c r="F170" s="110"/>
      <c r="G170" s="111" t="s">
        <v>88</v>
      </c>
      <c r="H170" s="73">
        <v>16128</v>
      </c>
      <c r="I170" s="80">
        <v>12096</v>
      </c>
      <c r="J170" s="81">
        <v>4032</v>
      </c>
      <c r="K170" s="16" t="str">
        <f t="shared" si="3"/>
        <v>93801131000101020000</v>
      </c>
      <c r="L170" s="10" t="s">
        <v>237</v>
      </c>
    </row>
    <row r="171" spans="1:12" x14ac:dyDescent="0.2">
      <c r="A171" s="82" t="s">
        <v>148</v>
      </c>
      <c r="B171" s="83" t="s">
        <v>7</v>
      </c>
      <c r="C171" s="84" t="s">
        <v>57</v>
      </c>
      <c r="D171" s="109" t="s">
        <v>199</v>
      </c>
      <c r="E171" s="85" t="s">
        <v>238</v>
      </c>
      <c r="F171" s="110"/>
      <c r="G171" s="111" t="s">
        <v>150</v>
      </c>
      <c r="H171" s="73">
        <v>16128</v>
      </c>
      <c r="I171" s="80">
        <v>12096</v>
      </c>
      <c r="J171" s="81">
        <v>4032</v>
      </c>
      <c r="K171" s="16" t="str">
        <f t="shared" si="3"/>
        <v>93801131000101020800</v>
      </c>
      <c r="L171" s="10" t="s">
        <v>239</v>
      </c>
    </row>
    <row r="172" spans="1:12" x14ac:dyDescent="0.2">
      <c r="A172" s="82" t="s">
        <v>151</v>
      </c>
      <c r="B172" s="83" t="s">
        <v>7</v>
      </c>
      <c r="C172" s="84" t="s">
        <v>57</v>
      </c>
      <c r="D172" s="109" t="s">
        <v>199</v>
      </c>
      <c r="E172" s="85" t="s">
        <v>238</v>
      </c>
      <c r="F172" s="110"/>
      <c r="G172" s="111" t="s">
        <v>153</v>
      </c>
      <c r="H172" s="73">
        <v>16128</v>
      </c>
      <c r="I172" s="80">
        <v>12096</v>
      </c>
      <c r="J172" s="81">
        <v>4032</v>
      </c>
      <c r="K172" s="16" t="str">
        <f t="shared" si="3"/>
        <v>93801131000101020850</v>
      </c>
      <c r="L172" s="10" t="s">
        <v>240</v>
      </c>
    </row>
    <row r="173" spans="1:12" s="7" customFormat="1" x14ac:dyDescent="0.2">
      <c r="A173" s="86" t="s">
        <v>156</v>
      </c>
      <c r="B173" s="87" t="s">
        <v>7</v>
      </c>
      <c r="C173" s="88" t="s">
        <v>57</v>
      </c>
      <c r="D173" s="112" t="s">
        <v>199</v>
      </c>
      <c r="E173" s="89" t="s">
        <v>238</v>
      </c>
      <c r="F173" s="113"/>
      <c r="G173" s="114" t="s">
        <v>157</v>
      </c>
      <c r="H173" s="92">
        <v>16128</v>
      </c>
      <c r="I173" s="93">
        <v>12096</v>
      </c>
      <c r="J173" s="94">
        <f>IF(IF(H173="",0,H173)=0,0,(IF(H173&gt;0,IF(I173&gt;H173,0,H173-I173),IF(I173&gt;H173,H173-I173,0))))</f>
        <v>4032</v>
      </c>
      <c r="K173" s="16" t="str">
        <f t="shared" si="3"/>
        <v>93801131000101020853</v>
      </c>
      <c r="L173" s="6" t="str">
        <f>C173 &amp; D173 &amp;E173 &amp; F173 &amp; G173</f>
        <v>93801131000101020853</v>
      </c>
    </row>
    <row r="174" spans="1:12" x14ac:dyDescent="0.2">
      <c r="A174" s="82" t="s">
        <v>241</v>
      </c>
      <c r="B174" s="83" t="s">
        <v>7</v>
      </c>
      <c r="C174" s="84" t="s">
        <v>57</v>
      </c>
      <c r="D174" s="109" t="s">
        <v>243</v>
      </c>
      <c r="E174" s="85" t="s">
        <v>87</v>
      </c>
      <c r="F174" s="110"/>
      <c r="G174" s="111" t="s">
        <v>88</v>
      </c>
      <c r="H174" s="73">
        <v>77300</v>
      </c>
      <c r="I174" s="80">
        <v>53295.85</v>
      </c>
      <c r="J174" s="81">
        <v>24004.15</v>
      </c>
      <c r="K174" s="16" t="str">
        <f t="shared" si="3"/>
        <v>93802000000000000000</v>
      </c>
      <c r="L174" s="10" t="s">
        <v>242</v>
      </c>
    </row>
    <row r="175" spans="1:12" x14ac:dyDescent="0.2">
      <c r="A175" s="82" t="s">
        <v>244</v>
      </c>
      <c r="B175" s="83" t="s">
        <v>7</v>
      </c>
      <c r="C175" s="84" t="s">
        <v>57</v>
      </c>
      <c r="D175" s="109" t="s">
        <v>246</v>
      </c>
      <c r="E175" s="85" t="s">
        <v>87</v>
      </c>
      <c r="F175" s="110"/>
      <c r="G175" s="111" t="s">
        <v>88</v>
      </c>
      <c r="H175" s="73">
        <v>77300</v>
      </c>
      <c r="I175" s="80">
        <v>53295.85</v>
      </c>
      <c r="J175" s="81">
        <v>24004.15</v>
      </c>
      <c r="K175" s="16" t="str">
        <f t="shared" si="3"/>
        <v>93802030000000000000</v>
      </c>
      <c r="L175" s="10" t="s">
        <v>245</v>
      </c>
    </row>
    <row r="176" spans="1:12" ht="22.5" x14ac:dyDescent="0.2">
      <c r="A176" s="82" t="s">
        <v>247</v>
      </c>
      <c r="B176" s="83" t="s">
        <v>7</v>
      </c>
      <c r="C176" s="84" t="s">
        <v>57</v>
      </c>
      <c r="D176" s="109" t="s">
        <v>246</v>
      </c>
      <c r="E176" s="85" t="s">
        <v>249</v>
      </c>
      <c r="F176" s="110"/>
      <c r="G176" s="111" t="s">
        <v>88</v>
      </c>
      <c r="H176" s="73">
        <v>77300</v>
      </c>
      <c r="I176" s="80">
        <v>53295.85</v>
      </c>
      <c r="J176" s="81">
        <v>24004.15</v>
      </c>
      <c r="K176" s="16" t="str">
        <f t="shared" si="3"/>
        <v>93802039900051180000</v>
      </c>
      <c r="L176" s="10" t="s">
        <v>248</v>
      </c>
    </row>
    <row r="177" spans="1:12" ht="56.25" x14ac:dyDescent="0.2">
      <c r="A177" s="82" t="s">
        <v>99</v>
      </c>
      <c r="B177" s="83" t="s">
        <v>7</v>
      </c>
      <c r="C177" s="84" t="s">
        <v>57</v>
      </c>
      <c r="D177" s="109" t="s">
        <v>246</v>
      </c>
      <c r="E177" s="85" t="s">
        <v>249</v>
      </c>
      <c r="F177" s="110"/>
      <c r="G177" s="111" t="s">
        <v>101</v>
      </c>
      <c r="H177" s="73">
        <v>69904.28</v>
      </c>
      <c r="I177" s="80">
        <v>50436.959999999999</v>
      </c>
      <c r="J177" s="81">
        <v>19467.32</v>
      </c>
      <c r="K177" s="16" t="str">
        <f t="shared" si="3"/>
        <v>93802039900051180100</v>
      </c>
      <c r="L177" s="10" t="s">
        <v>250</v>
      </c>
    </row>
    <row r="178" spans="1:12" ht="22.5" x14ac:dyDescent="0.2">
      <c r="A178" s="82" t="s">
        <v>102</v>
      </c>
      <c r="B178" s="83" t="s">
        <v>7</v>
      </c>
      <c r="C178" s="84" t="s">
        <v>57</v>
      </c>
      <c r="D178" s="109" t="s">
        <v>246</v>
      </c>
      <c r="E178" s="85" t="s">
        <v>249</v>
      </c>
      <c r="F178" s="110"/>
      <c r="G178" s="111" t="s">
        <v>104</v>
      </c>
      <c r="H178" s="73">
        <v>69904.28</v>
      </c>
      <c r="I178" s="80">
        <v>50436.959999999999</v>
      </c>
      <c r="J178" s="81">
        <v>19467.32</v>
      </c>
      <c r="K178" s="16" t="str">
        <f t="shared" si="3"/>
        <v>93802039900051180120</v>
      </c>
      <c r="L178" s="10" t="s">
        <v>251</v>
      </c>
    </row>
    <row r="179" spans="1:12" s="7" customFormat="1" ht="22.5" x14ac:dyDescent="0.2">
      <c r="A179" s="86" t="s">
        <v>105</v>
      </c>
      <c r="B179" s="87" t="s">
        <v>7</v>
      </c>
      <c r="C179" s="88" t="s">
        <v>57</v>
      </c>
      <c r="D179" s="112" t="s">
        <v>246</v>
      </c>
      <c r="E179" s="89" t="s">
        <v>249</v>
      </c>
      <c r="F179" s="113"/>
      <c r="G179" s="114" t="s">
        <v>106</v>
      </c>
      <c r="H179" s="92">
        <v>53689.919999999998</v>
      </c>
      <c r="I179" s="93">
        <v>38923.64</v>
      </c>
      <c r="J179" s="94">
        <f>IF(IF(H179="",0,H179)=0,0,(IF(H179&gt;0,IF(I179&gt;H179,0,H179-I179),IF(I179&gt;H179,H179-I179,0))))</f>
        <v>14766.28</v>
      </c>
      <c r="K179" s="16" t="str">
        <f t="shared" si="3"/>
        <v>93802039900051180121</v>
      </c>
      <c r="L179" s="6" t="str">
        <f>C179 &amp; D179 &amp;E179 &amp; F179 &amp; G179</f>
        <v>93802039900051180121</v>
      </c>
    </row>
    <row r="180" spans="1:12" s="7" customFormat="1" ht="33.75" x14ac:dyDescent="0.2">
      <c r="A180" s="86" t="s">
        <v>109</v>
      </c>
      <c r="B180" s="87" t="s">
        <v>7</v>
      </c>
      <c r="C180" s="88" t="s">
        <v>57</v>
      </c>
      <c r="D180" s="112" t="s">
        <v>246</v>
      </c>
      <c r="E180" s="89" t="s">
        <v>249</v>
      </c>
      <c r="F180" s="113"/>
      <c r="G180" s="114" t="s">
        <v>110</v>
      </c>
      <c r="H180" s="92">
        <v>16214.36</v>
      </c>
      <c r="I180" s="93">
        <v>11513.32</v>
      </c>
      <c r="J180" s="94">
        <f>IF(IF(H180="",0,H180)=0,0,(IF(H180&gt;0,IF(I180&gt;H180,0,H180-I180),IF(I180&gt;H180,H180-I180,0))))</f>
        <v>4701.04</v>
      </c>
      <c r="K180" s="16" t="str">
        <f t="shared" si="3"/>
        <v>93802039900051180129</v>
      </c>
      <c r="L180" s="6" t="str">
        <f>C180 &amp; D180 &amp;E180 &amp; F180 &amp; G180</f>
        <v>93802039900051180129</v>
      </c>
    </row>
    <row r="181" spans="1:12" ht="22.5" x14ac:dyDescent="0.2">
      <c r="A181" s="82" t="s">
        <v>134</v>
      </c>
      <c r="B181" s="83" t="s">
        <v>7</v>
      </c>
      <c r="C181" s="84" t="s">
        <v>57</v>
      </c>
      <c r="D181" s="109" t="s">
        <v>246</v>
      </c>
      <c r="E181" s="85" t="s">
        <v>249</v>
      </c>
      <c r="F181" s="110"/>
      <c r="G181" s="111" t="s">
        <v>7</v>
      </c>
      <c r="H181" s="73">
        <v>7395.72</v>
      </c>
      <c r="I181" s="80">
        <v>2858.89</v>
      </c>
      <c r="J181" s="81">
        <v>4536.83</v>
      </c>
      <c r="K181" s="16" t="str">
        <f t="shared" si="3"/>
        <v>93802039900051180200</v>
      </c>
      <c r="L181" s="10" t="s">
        <v>252</v>
      </c>
    </row>
    <row r="182" spans="1:12" ht="22.5" x14ac:dyDescent="0.2">
      <c r="A182" s="82" t="s">
        <v>136</v>
      </c>
      <c r="B182" s="83" t="s">
        <v>7</v>
      </c>
      <c r="C182" s="84" t="s">
        <v>57</v>
      </c>
      <c r="D182" s="109" t="s">
        <v>246</v>
      </c>
      <c r="E182" s="85" t="s">
        <v>249</v>
      </c>
      <c r="F182" s="110"/>
      <c r="G182" s="111" t="s">
        <v>138</v>
      </c>
      <c r="H182" s="73">
        <v>7395.72</v>
      </c>
      <c r="I182" s="80">
        <v>2858.89</v>
      </c>
      <c r="J182" s="81">
        <v>4536.83</v>
      </c>
      <c r="K182" s="16" t="str">
        <f t="shared" si="3"/>
        <v>93802039900051180240</v>
      </c>
      <c r="L182" s="10" t="s">
        <v>253</v>
      </c>
    </row>
    <row r="183" spans="1:12" s="7" customFormat="1" x14ac:dyDescent="0.2">
      <c r="A183" s="86" t="s">
        <v>139</v>
      </c>
      <c r="B183" s="87" t="s">
        <v>7</v>
      </c>
      <c r="C183" s="88" t="s">
        <v>57</v>
      </c>
      <c r="D183" s="112" t="s">
        <v>246</v>
      </c>
      <c r="E183" s="89" t="s">
        <v>249</v>
      </c>
      <c r="F183" s="113"/>
      <c r="G183" s="114" t="s">
        <v>140</v>
      </c>
      <c r="H183" s="92">
        <v>7395.72</v>
      </c>
      <c r="I183" s="93">
        <v>2858.89</v>
      </c>
      <c r="J183" s="94">
        <f>IF(IF(H183="",0,H183)=0,0,(IF(H183&gt;0,IF(I183&gt;H183,0,H183-I183),IF(I183&gt;H183,H183-I183,0))))</f>
        <v>4536.83</v>
      </c>
      <c r="K183" s="16" t="str">
        <f t="shared" si="3"/>
        <v>93802039900051180244</v>
      </c>
      <c r="L183" s="6" t="str">
        <f>C183 &amp; D183 &amp;E183 &amp; F183 &amp; G183</f>
        <v>93802039900051180244</v>
      </c>
    </row>
    <row r="184" spans="1:12" ht="22.5" x14ac:dyDescent="0.2">
      <c r="A184" s="82" t="s">
        <v>254</v>
      </c>
      <c r="B184" s="83" t="s">
        <v>7</v>
      </c>
      <c r="C184" s="84" t="s">
        <v>57</v>
      </c>
      <c r="D184" s="109" t="s">
        <v>256</v>
      </c>
      <c r="E184" s="85" t="s">
        <v>87</v>
      </c>
      <c r="F184" s="110"/>
      <c r="G184" s="111" t="s">
        <v>88</v>
      </c>
      <c r="H184" s="73">
        <v>48900</v>
      </c>
      <c r="I184" s="80">
        <v>20297.48</v>
      </c>
      <c r="J184" s="81">
        <v>28602.52</v>
      </c>
      <c r="K184" s="16" t="str">
        <f t="shared" si="3"/>
        <v>93803000000000000000</v>
      </c>
      <c r="L184" s="10" t="s">
        <v>255</v>
      </c>
    </row>
    <row r="185" spans="1:12" x14ac:dyDescent="0.2">
      <c r="A185" s="82" t="s">
        <v>257</v>
      </c>
      <c r="B185" s="83" t="s">
        <v>7</v>
      </c>
      <c r="C185" s="84" t="s">
        <v>57</v>
      </c>
      <c r="D185" s="109" t="s">
        <v>259</v>
      </c>
      <c r="E185" s="85" t="s">
        <v>87</v>
      </c>
      <c r="F185" s="110"/>
      <c r="G185" s="111" t="s">
        <v>88</v>
      </c>
      <c r="H185" s="73">
        <v>48900</v>
      </c>
      <c r="I185" s="80">
        <v>20297.48</v>
      </c>
      <c r="J185" s="81">
        <v>28602.52</v>
      </c>
      <c r="K185" s="16" t="str">
        <f t="shared" si="3"/>
        <v>93803100000000000000</v>
      </c>
      <c r="L185" s="10" t="s">
        <v>258</v>
      </c>
    </row>
    <row r="186" spans="1:12" ht="45" x14ac:dyDescent="0.2">
      <c r="A186" s="82" t="s">
        <v>260</v>
      </c>
      <c r="B186" s="83" t="s">
        <v>7</v>
      </c>
      <c r="C186" s="84" t="s">
        <v>57</v>
      </c>
      <c r="D186" s="109" t="s">
        <v>259</v>
      </c>
      <c r="E186" s="85" t="s">
        <v>262</v>
      </c>
      <c r="F186" s="110"/>
      <c r="G186" s="111" t="s">
        <v>88</v>
      </c>
      <c r="H186" s="73">
        <v>48900</v>
      </c>
      <c r="I186" s="80">
        <v>20297.48</v>
      </c>
      <c r="J186" s="81">
        <v>28602.52</v>
      </c>
      <c r="K186" s="16" t="str">
        <f t="shared" si="3"/>
        <v>93803100100000000000</v>
      </c>
      <c r="L186" s="10" t="s">
        <v>261</v>
      </c>
    </row>
    <row r="187" spans="1:12" ht="22.5" x14ac:dyDescent="0.2">
      <c r="A187" s="82" t="s">
        <v>263</v>
      </c>
      <c r="B187" s="83" t="s">
        <v>7</v>
      </c>
      <c r="C187" s="84" t="s">
        <v>57</v>
      </c>
      <c r="D187" s="109" t="s">
        <v>259</v>
      </c>
      <c r="E187" s="85" t="s">
        <v>265</v>
      </c>
      <c r="F187" s="110"/>
      <c r="G187" s="111" t="s">
        <v>88</v>
      </c>
      <c r="H187" s="73">
        <v>12000</v>
      </c>
      <c r="I187" s="80">
        <v>6000</v>
      </c>
      <c r="J187" s="81">
        <v>6000</v>
      </c>
      <c r="K187" s="16" t="str">
        <f t="shared" si="3"/>
        <v>93803100100100000000</v>
      </c>
      <c r="L187" s="10" t="s">
        <v>264</v>
      </c>
    </row>
    <row r="188" spans="1:12" x14ac:dyDescent="0.2">
      <c r="A188" s="82" t="s">
        <v>148</v>
      </c>
      <c r="B188" s="83" t="s">
        <v>7</v>
      </c>
      <c r="C188" s="84" t="s">
        <v>57</v>
      </c>
      <c r="D188" s="109" t="s">
        <v>259</v>
      </c>
      <c r="E188" s="85" t="s">
        <v>265</v>
      </c>
      <c r="F188" s="110"/>
      <c r="G188" s="111" t="s">
        <v>150</v>
      </c>
      <c r="H188" s="73">
        <v>12000</v>
      </c>
      <c r="I188" s="80">
        <v>6000</v>
      </c>
      <c r="J188" s="81">
        <v>6000</v>
      </c>
      <c r="K188" s="16" t="str">
        <f t="shared" si="3"/>
        <v>93803100100100000800</v>
      </c>
      <c r="L188" s="10" t="s">
        <v>266</v>
      </c>
    </row>
    <row r="189" spans="1:12" x14ac:dyDescent="0.2">
      <c r="A189" s="82" t="s">
        <v>151</v>
      </c>
      <c r="B189" s="83" t="s">
        <v>7</v>
      </c>
      <c r="C189" s="84" t="s">
        <v>57</v>
      </c>
      <c r="D189" s="109" t="s">
        <v>259</v>
      </c>
      <c r="E189" s="85" t="s">
        <v>265</v>
      </c>
      <c r="F189" s="110"/>
      <c r="G189" s="111" t="s">
        <v>153</v>
      </c>
      <c r="H189" s="73">
        <v>12000</v>
      </c>
      <c r="I189" s="80">
        <v>6000</v>
      </c>
      <c r="J189" s="81">
        <v>6000</v>
      </c>
      <c r="K189" s="16" t="str">
        <f t="shared" si="3"/>
        <v>93803100100100000850</v>
      </c>
      <c r="L189" s="10" t="s">
        <v>267</v>
      </c>
    </row>
    <row r="190" spans="1:12" s="7" customFormat="1" x14ac:dyDescent="0.2">
      <c r="A190" s="86" t="s">
        <v>154</v>
      </c>
      <c r="B190" s="87" t="s">
        <v>7</v>
      </c>
      <c r="C190" s="88" t="s">
        <v>57</v>
      </c>
      <c r="D190" s="112" t="s">
        <v>259</v>
      </c>
      <c r="E190" s="89" t="s">
        <v>265</v>
      </c>
      <c r="F190" s="113"/>
      <c r="G190" s="114" t="s">
        <v>155</v>
      </c>
      <c r="H190" s="92">
        <v>12000</v>
      </c>
      <c r="I190" s="93">
        <v>6000</v>
      </c>
      <c r="J190" s="94">
        <f>IF(IF(H190="",0,H190)=0,0,(IF(H190&gt;0,IF(I190&gt;H190,0,H190-I190),IF(I190&gt;H190,H190-I190,0))))</f>
        <v>6000</v>
      </c>
      <c r="K190" s="16" t="str">
        <f t="shared" si="3"/>
        <v>93803100100100000852</v>
      </c>
      <c r="L190" s="6" t="str">
        <f>C190 &amp; D190 &amp;E190 &amp; F190 &amp; G190</f>
        <v>93803100100100000852</v>
      </c>
    </row>
    <row r="191" spans="1:12" ht="33.75" x14ac:dyDescent="0.2">
      <c r="A191" s="82" t="s">
        <v>268</v>
      </c>
      <c r="B191" s="83" t="s">
        <v>7</v>
      </c>
      <c r="C191" s="84" t="s">
        <v>57</v>
      </c>
      <c r="D191" s="109" t="s">
        <v>259</v>
      </c>
      <c r="E191" s="85" t="s">
        <v>270</v>
      </c>
      <c r="F191" s="110"/>
      <c r="G191" s="111" t="s">
        <v>88</v>
      </c>
      <c r="H191" s="73">
        <v>36900</v>
      </c>
      <c r="I191" s="80">
        <v>14297.48</v>
      </c>
      <c r="J191" s="81">
        <v>22602.52</v>
      </c>
      <c r="K191" s="16" t="str">
        <f t="shared" si="3"/>
        <v>93803100100200000000</v>
      </c>
      <c r="L191" s="10" t="s">
        <v>269</v>
      </c>
    </row>
    <row r="192" spans="1:12" ht="22.5" x14ac:dyDescent="0.2">
      <c r="A192" s="82" t="s">
        <v>134</v>
      </c>
      <c r="B192" s="83" t="s">
        <v>7</v>
      </c>
      <c r="C192" s="84" t="s">
        <v>57</v>
      </c>
      <c r="D192" s="109" t="s">
        <v>259</v>
      </c>
      <c r="E192" s="85" t="s">
        <v>270</v>
      </c>
      <c r="F192" s="110"/>
      <c r="G192" s="111" t="s">
        <v>7</v>
      </c>
      <c r="H192" s="73">
        <v>36900</v>
      </c>
      <c r="I192" s="80">
        <v>14297.48</v>
      </c>
      <c r="J192" s="81">
        <v>22602.52</v>
      </c>
      <c r="K192" s="16" t="str">
        <f t="shared" si="3"/>
        <v>93803100100200000200</v>
      </c>
      <c r="L192" s="10" t="s">
        <v>271</v>
      </c>
    </row>
    <row r="193" spans="1:12" ht="22.5" x14ac:dyDescent="0.2">
      <c r="A193" s="82" t="s">
        <v>136</v>
      </c>
      <c r="B193" s="83" t="s">
        <v>7</v>
      </c>
      <c r="C193" s="84" t="s">
        <v>57</v>
      </c>
      <c r="D193" s="109" t="s">
        <v>259</v>
      </c>
      <c r="E193" s="85" t="s">
        <v>270</v>
      </c>
      <c r="F193" s="110"/>
      <c r="G193" s="111" t="s">
        <v>138</v>
      </c>
      <c r="H193" s="73">
        <v>36900</v>
      </c>
      <c r="I193" s="80">
        <v>14297.48</v>
      </c>
      <c r="J193" s="81">
        <v>22602.52</v>
      </c>
      <c r="K193" s="16" t="str">
        <f t="shared" si="3"/>
        <v>93803100100200000240</v>
      </c>
      <c r="L193" s="10" t="s">
        <v>272</v>
      </c>
    </row>
    <row r="194" spans="1:12" s="7" customFormat="1" x14ac:dyDescent="0.2">
      <c r="A194" s="86" t="s">
        <v>139</v>
      </c>
      <c r="B194" s="87" t="s">
        <v>7</v>
      </c>
      <c r="C194" s="88" t="s">
        <v>57</v>
      </c>
      <c r="D194" s="112" t="s">
        <v>259</v>
      </c>
      <c r="E194" s="89" t="s">
        <v>270</v>
      </c>
      <c r="F194" s="113"/>
      <c r="G194" s="114" t="s">
        <v>140</v>
      </c>
      <c r="H194" s="92">
        <v>36900</v>
      </c>
      <c r="I194" s="93">
        <v>14297.48</v>
      </c>
      <c r="J194" s="94">
        <f>IF(IF(H194="",0,H194)=0,0,(IF(H194&gt;0,IF(I194&gt;H194,0,H194-I194),IF(I194&gt;H194,H194-I194,0))))</f>
        <v>22602.52</v>
      </c>
      <c r="K194" s="16" t="str">
        <f t="shared" si="3"/>
        <v>93803100100200000244</v>
      </c>
      <c r="L194" s="6" t="str">
        <f>C194 &amp; D194 &amp;E194 &amp; F194 &amp; G194</f>
        <v>93803100100200000244</v>
      </c>
    </row>
    <row r="195" spans="1:12" x14ac:dyDescent="0.2">
      <c r="A195" s="82" t="s">
        <v>273</v>
      </c>
      <c r="B195" s="83" t="s">
        <v>7</v>
      </c>
      <c r="C195" s="84" t="s">
        <v>57</v>
      </c>
      <c r="D195" s="109" t="s">
        <v>275</v>
      </c>
      <c r="E195" s="85" t="s">
        <v>87</v>
      </c>
      <c r="F195" s="110"/>
      <c r="G195" s="111" t="s">
        <v>88</v>
      </c>
      <c r="H195" s="73">
        <v>5158600</v>
      </c>
      <c r="I195" s="80">
        <v>1016312.96</v>
      </c>
      <c r="J195" s="81">
        <v>4142287.04</v>
      </c>
      <c r="K195" s="16" t="str">
        <f t="shared" si="3"/>
        <v>93804000000000000000</v>
      </c>
      <c r="L195" s="10" t="s">
        <v>274</v>
      </c>
    </row>
    <row r="196" spans="1:12" x14ac:dyDescent="0.2">
      <c r="A196" s="82" t="s">
        <v>276</v>
      </c>
      <c r="B196" s="83" t="s">
        <v>7</v>
      </c>
      <c r="C196" s="84" t="s">
        <v>57</v>
      </c>
      <c r="D196" s="109" t="s">
        <v>278</v>
      </c>
      <c r="E196" s="85" t="s">
        <v>87</v>
      </c>
      <c r="F196" s="110"/>
      <c r="G196" s="111" t="s">
        <v>88</v>
      </c>
      <c r="H196" s="73">
        <v>5158600</v>
      </c>
      <c r="I196" s="80">
        <v>1016312.96</v>
      </c>
      <c r="J196" s="81">
        <v>4142287.04</v>
      </c>
      <c r="K196" s="16" t="str">
        <f t="shared" si="3"/>
        <v>93804090000000000000</v>
      </c>
      <c r="L196" s="10" t="s">
        <v>277</v>
      </c>
    </row>
    <row r="197" spans="1:12" ht="56.25" x14ac:dyDescent="0.2">
      <c r="A197" s="82" t="s">
        <v>279</v>
      </c>
      <c r="B197" s="83" t="s">
        <v>7</v>
      </c>
      <c r="C197" s="84" t="s">
        <v>57</v>
      </c>
      <c r="D197" s="109" t="s">
        <v>278</v>
      </c>
      <c r="E197" s="85" t="s">
        <v>281</v>
      </c>
      <c r="F197" s="110"/>
      <c r="G197" s="111" t="s">
        <v>88</v>
      </c>
      <c r="H197" s="73">
        <v>5158600</v>
      </c>
      <c r="I197" s="80">
        <v>1016312.96</v>
      </c>
      <c r="J197" s="81">
        <v>4142287.04</v>
      </c>
      <c r="K197" s="16" t="str">
        <f t="shared" si="3"/>
        <v>93804090200000000000</v>
      </c>
      <c r="L197" s="10" t="s">
        <v>280</v>
      </c>
    </row>
    <row r="198" spans="1:12" ht="33.75" x14ac:dyDescent="0.2">
      <c r="A198" s="82" t="s">
        <v>282</v>
      </c>
      <c r="B198" s="83" t="s">
        <v>7</v>
      </c>
      <c r="C198" s="84" t="s">
        <v>57</v>
      </c>
      <c r="D198" s="109" t="s">
        <v>278</v>
      </c>
      <c r="E198" s="85" t="s">
        <v>284</v>
      </c>
      <c r="F198" s="110"/>
      <c r="G198" s="111" t="s">
        <v>88</v>
      </c>
      <c r="H198" s="73">
        <v>3589500</v>
      </c>
      <c r="I198" s="80">
        <v>30250</v>
      </c>
      <c r="J198" s="81">
        <v>3559250</v>
      </c>
      <c r="K198" s="16" t="str">
        <f t="shared" si="3"/>
        <v>93804090200100000000</v>
      </c>
      <c r="L198" s="10" t="s">
        <v>283</v>
      </c>
    </row>
    <row r="199" spans="1:12" ht="33.75" x14ac:dyDescent="0.2">
      <c r="A199" s="82" t="s">
        <v>285</v>
      </c>
      <c r="B199" s="83" t="s">
        <v>7</v>
      </c>
      <c r="C199" s="84" t="s">
        <v>57</v>
      </c>
      <c r="D199" s="109" t="s">
        <v>278</v>
      </c>
      <c r="E199" s="85" t="s">
        <v>287</v>
      </c>
      <c r="F199" s="110"/>
      <c r="G199" s="111" t="s">
        <v>88</v>
      </c>
      <c r="H199" s="73">
        <v>1532205</v>
      </c>
      <c r="I199" s="80">
        <v>30250</v>
      </c>
      <c r="J199" s="81">
        <v>1501955</v>
      </c>
      <c r="K199" s="16" t="str">
        <f t="shared" si="3"/>
        <v>93804090200100210000</v>
      </c>
      <c r="L199" s="10" t="s">
        <v>286</v>
      </c>
    </row>
    <row r="200" spans="1:12" ht="22.5" x14ac:dyDescent="0.2">
      <c r="A200" s="82" t="s">
        <v>134</v>
      </c>
      <c r="B200" s="83" t="s">
        <v>7</v>
      </c>
      <c r="C200" s="84" t="s">
        <v>57</v>
      </c>
      <c r="D200" s="109" t="s">
        <v>278</v>
      </c>
      <c r="E200" s="85" t="s">
        <v>287</v>
      </c>
      <c r="F200" s="110"/>
      <c r="G200" s="111" t="s">
        <v>7</v>
      </c>
      <c r="H200" s="73">
        <v>1532205</v>
      </c>
      <c r="I200" s="80">
        <v>30250</v>
      </c>
      <c r="J200" s="81">
        <v>1501955</v>
      </c>
      <c r="K200" s="16" t="str">
        <f t="shared" si="3"/>
        <v>93804090200100210200</v>
      </c>
      <c r="L200" s="10" t="s">
        <v>288</v>
      </c>
    </row>
    <row r="201" spans="1:12" ht="22.5" x14ac:dyDescent="0.2">
      <c r="A201" s="82" t="s">
        <v>136</v>
      </c>
      <c r="B201" s="83" t="s">
        <v>7</v>
      </c>
      <c r="C201" s="84" t="s">
        <v>57</v>
      </c>
      <c r="D201" s="109" t="s">
        <v>278</v>
      </c>
      <c r="E201" s="85" t="s">
        <v>287</v>
      </c>
      <c r="F201" s="110"/>
      <c r="G201" s="111" t="s">
        <v>138</v>
      </c>
      <c r="H201" s="73">
        <v>1532205</v>
      </c>
      <c r="I201" s="80">
        <v>30250</v>
      </c>
      <c r="J201" s="81">
        <v>1501955</v>
      </c>
      <c r="K201" s="16" t="str">
        <f t="shared" si="3"/>
        <v>93804090200100210240</v>
      </c>
      <c r="L201" s="10" t="s">
        <v>289</v>
      </c>
    </row>
    <row r="202" spans="1:12" s="7" customFormat="1" x14ac:dyDescent="0.2">
      <c r="A202" s="86" t="s">
        <v>139</v>
      </c>
      <c r="B202" s="87" t="s">
        <v>7</v>
      </c>
      <c r="C202" s="88" t="s">
        <v>57</v>
      </c>
      <c r="D202" s="112" t="s">
        <v>278</v>
      </c>
      <c r="E202" s="89" t="s">
        <v>287</v>
      </c>
      <c r="F202" s="113"/>
      <c r="G202" s="114" t="s">
        <v>140</v>
      </c>
      <c r="H202" s="92">
        <v>1532205</v>
      </c>
      <c r="I202" s="93">
        <v>30250</v>
      </c>
      <c r="J202" s="94">
        <f>IF(IF(H202="",0,H202)=0,0,(IF(H202&gt;0,IF(I202&gt;H202,0,H202-I202),IF(I202&gt;H202,H202-I202,0))))</f>
        <v>1501955</v>
      </c>
      <c r="K202" s="16" t="str">
        <f t="shared" si="3"/>
        <v>93804090200100210244</v>
      </c>
      <c r="L202" s="6" t="str">
        <f>C202 &amp; D202 &amp;E202 &amp; F202 &amp; G202</f>
        <v>93804090200100210244</v>
      </c>
    </row>
    <row r="203" spans="1:12" ht="45" x14ac:dyDescent="0.2">
      <c r="A203" s="82" t="s">
        <v>290</v>
      </c>
      <c r="B203" s="83" t="s">
        <v>7</v>
      </c>
      <c r="C203" s="84" t="s">
        <v>57</v>
      </c>
      <c r="D203" s="109" t="s">
        <v>278</v>
      </c>
      <c r="E203" s="85" t="s">
        <v>292</v>
      </c>
      <c r="F203" s="110"/>
      <c r="G203" s="111" t="s">
        <v>88</v>
      </c>
      <c r="H203" s="73">
        <v>1185000</v>
      </c>
      <c r="I203" s="80">
        <v>0</v>
      </c>
      <c r="J203" s="81">
        <v>1185000</v>
      </c>
      <c r="K203" s="16" t="str">
        <f t="shared" si="3"/>
        <v>93804090200171520000</v>
      </c>
      <c r="L203" s="10" t="s">
        <v>291</v>
      </c>
    </row>
    <row r="204" spans="1:12" ht="22.5" x14ac:dyDescent="0.2">
      <c r="A204" s="82" t="s">
        <v>134</v>
      </c>
      <c r="B204" s="83" t="s">
        <v>7</v>
      </c>
      <c r="C204" s="84" t="s">
        <v>57</v>
      </c>
      <c r="D204" s="109" t="s">
        <v>278</v>
      </c>
      <c r="E204" s="85" t="s">
        <v>292</v>
      </c>
      <c r="F204" s="110"/>
      <c r="G204" s="111" t="s">
        <v>7</v>
      </c>
      <c r="H204" s="73">
        <v>1185000</v>
      </c>
      <c r="I204" s="80">
        <v>0</v>
      </c>
      <c r="J204" s="81">
        <v>1185000</v>
      </c>
      <c r="K204" s="16" t="str">
        <f t="shared" si="3"/>
        <v>93804090200171520200</v>
      </c>
      <c r="L204" s="10" t="s">
        <v>293</v>
      </c>
    </row>
    <row r="205" spans="1:12" ht="22.5" x14ac:dyDescent="0.2">
      <c r="A205" s="82" t="s">
        <v>136</v>
      </c>
      <c r="B205" s="83" t="s">
        <v>7</v>
      </c>
      <c r="C205" s="84" t="s">
        <v>57</v>
      </c>
      <c r="D205" s="109" t="s">
        <v>278</v>
      </c>
      <c r="E205" s="85" t="s">
        <v>292</v>
      </c>
      <c r="F205" s="110"/>
      <c r="G205" s="111" t="s">
        <v>138</v>
      </c>
      <c r="H205" s="73">
        <v>1185000</v>
      </c>
      <c r="I205" s="80">
        <v>0</v>
      </c>
      <c r="J205" s="81">
        <v>1185000</v>
      </c>
      <c r="K205" s="16" t="str">
        <f t="shared" si="3"/>
        <v>93804090200171520240</v>
      </c>
      <c r="L205" s="10" t="s">
        <v>294</v>
      </c>
    </row>
    <row r="206" spans="1:12" s="7" customFormat="1" x14ac:dyDescent="0.2">
      <c r="A206" s="86" t="s">
        <v>139</v>
      </c>
      <c r="B206" s="87" t="s">
        <v>7</v>
      </c>
      <c r="C206" s="88" t="s">
        <v>57</v>
      </c>
      <c r="D206" s="112" t="s">
        <v>278</v>
      </c>
      <c r="E206" s="89" t="s">
        <v>292</v>
      </c>
      <c r="F206" s="113"/>
      <c r="G206" s="114" t="s">
        <v>140</v>
      </c>
      <c r="H206" s="92">
        <v>1185000</v>
      </c>
      <c r="I206" s="93">
        <v>0</v>
      </c>
      <c r="J206" s="94">
        <f>IF(IF(H206="",0,H206)=0,0,(IF(H206&gt;0,IF(I206&gt;H206,0,H206-I206),IF(I206&gt;H206,H206-I206,0))))</f>
        <v>1185000</v>
      </c>
      <c r="K206" s="16" t="str">
        <f t="shared" si="3"/>
        <v>93804090200171520244</v>
      </c>
      <c r="L206" s="6" t="str">
        <f>C206 &amp; D206 &amp;E206 &amp; F206 &amp; G206</f>
        <v>93804090200171520244</v>
      </c>
    </row>
    <row r="207" spans="1:12" ht="45" x14ac:dyDescent="0.2">
      <c r="A207" s="82" t="s">
        <v>295</v>
      </c>
      <c r="B207" s="83" t="s">
        <v>7</v>
      </c>
      <c r="C207" s="84" t="s">
        <v>57</v>
      </c>
      <c r="D207" s="109" t="s">
        <v>278</v>
      </c>
      <c r="E207" s="85" t="s">
        <v>297</v>
      </c>
      <c r="F207" s="110"/>
      <c r="G207" s="111" t="s">
        <v>88</v>
      </c>
      <c r="H207" s="73">
        <v>872295</v>
      </c>
      <c r="I207" s="80">
        <v>0</v>
      </c>
      <c r="J207" s="81">
        <v>872295</v>
      </c>
      <c r="K207" s="16" t="str">
        <f t="shared" si="3"/>
        <v>938040902001S1520000</v>
      </c>
      <c r="L207" s="10" t="s">
        <v>296</v>
      </c>
    </row>
    <row r="208" spans="1:12" ht="22.5" x14ac:dyDescent="0.2">
      <c r="A208" s="82" t="s">
        <v>134</v>
      </c>
      <c r="B208" s="83" t="s">
        <v>7</v>
      </c>
      <c r="C208" s="84" t="s">
        <v>57</v>
      </c>
      <c r="D208" s="109" t="s">
        <v>278</v>
      </c>
      <c r="E208" s="85" t="s">
        <v>297</v>
      </c>
      <c r="F208" s="110"/>
      <c r="G208" s="111" t="s">
        <v>7</v>
      </c>
      <c r="H208" s="73">
        <v>872295</v>
      </c>
      <c r="I208" s="80">
        <v>0</v>
      </c>
      <c r="J208" s="81">
        <v>872295</v>
      </c>
      <c r="K208" s="16" t="str">
        <f t="shared" si="3"/>
        <v>938040902001S1520200</v>
      </c>
      <c r="L208" s="10" t="s">
        <v>298</v>
      </c>
    </row>
    <row r="209" spans="1:12" ht="22.5" x14ac:dyDescent="0.2">
      <c r="A209" s="82" t="s">
        <v>136</v>
      </c>
      <c r="B209" s="83" t="s">
        <v>7</v>
      </c>
      <c r="C209" s="84" t="s">
        <v>57</v>
      </c>
      <c r="D209" s="109" t="s">
        <v>278</v>
      </c>
      <c r="E209" s="85" t="s">
        <v>297</v>
      </c>
      <c r="F209" s="110"/>
      <c r="G209" s="111" t="s">
        <v>138</v>
      </c>
      <c r="H209" s="73">
        <v>872295</v>
      </c>
      <c r="I209" s="80">
        <v>0</v>
      </c>
      <c r="J209" s="81">
        <v>872295</v>
      </c>
      <c r="K209" s="16" t="str">
        <f t="shared" si="3"/>
        <v>938040902001S1520240</v>
      </c>
      <c r="L209" s="10" t="s">
        <v>299</v>
      </c>
    </row>
    <row r="210" spans="1:12" s="7" customFormat="1" x14ac:dyDescent="0.2">
      <c r="A210" s="86" t="s">
        <v>139</v>
      </c>
      <c r="B210" s="87" t="s">
        <v>7</v>
      </c>
      <c r="C210" s="88" t="s">
        <v>57</v>
      </c>
      <c r="D210" s="112" t="s">
        <v>278</v>
      </c>
      <c r="E210" s="89" t="s">
        <v>297</v>
      </c>
      <c r="F210" s="113"/>
      <c r="G210" s="114" t="s">
        <v>140</v>
      </c>
      <c r="H210" s="92">
        <v>872295</v>
      </c>
      <c r="I210" s="93">
        <v>0</v>
      </c>
      <c r="J210" s="94">
        <f>IF(IF(H210="",0,H210)=0,0,(IF(H210&gt;0,IF(I210&gt;H210,0,H210-I210),IF(I210&gt;H210,H210-I210,0))))</f>
        <v>872295</v>
      </c>
      <c r="K210" s="16" t="str">
        <f t="shared" si="3"/>
        <v>938040902001S1520244</v>
      </c>
      <c r="L210" s="6" t="str">
        <f>C210 &amp; D210 &amp;E210 &amp; F210 &amp; G210</f>
        <v>938040902001S1520244</v>
      </c>
    </row>
    <row r="211" spans="1:12" ht="22.5" x14ac:dyDescent="0.2">
      <c r="A211" s="82" t="s">
        <v>300</v>
      </c>
      <c r="B211" s="83" t="s">
        <v>7</v>
      </c>
      <c r="C211" s="84" t="s">
        <v>57</v>
      </c>
      <c r="D211" s="109" t="s">
        <v>278</v>
      </c>
      <c r="E211" s="85" t="s">
        <v>302</v>
      </c>
      <c r="F211" s="110"/>
      <c r="G211" s="111" t="s">
        <v>88</v>
      </c>
      <c r="H211" s="73">
        <v>1569100</v>
      </c>
      <c r="I211" s="80">
        <v>986062.96</v>
      </c>
      <c r="J211" s="81">
        <v>583037.04</v>
      </c>
      <c r="K211" s="16" t="str">
        <f t="shared" ref="K211:K274" si="4">C211 &amp; D211 &amp;E211 &amp; F211 &amp; G211</f>
        <v>93804090200200000000</v>
      </c>
      <c r="L211" s="10" t="s">
        <v>301</v>
      </c>
    </row>
    <row r="212" spans="1:12" ht="22.5" x14ac:dyDescent="0.2">
      <c r="A212" s="82" t="s">
        <v>134</v>
      </c>
      <c r="B212" s="83" t="s">
        <v>7</v>
      </c>
      <c r="C212" s="84" t="s">
        <v>57</v>
      </c>
      <c r="D212" s="109" t="s">
        <v>278</v>
      </c>
      <c r="E212" s="85" t="s">
        <v>302</v>
      </c>
      <c r="F212" s="110"/>
      <c r="G212" s="111" t="s">
        <v>7</v>
      </c>
      <c r="H212" s="73">
        <v>1569100</v>
      </c>
      <c r="I212" s="80">
        <v>986062.96</v>
      </c>
      <c r="J212" s="81">
        <v>583037.04</v>
      </c>
      <c r="K212" s="16" t="str">
        <f t="shared" si="4"/>
        <v>93804090200200000200</v>
      </c>
      <c r="L212" s="10" t="s">
        <v>303</v>
      </c>
    </row>
    <row r="213" spans="1:12" ht="22.5" x14ac:dyDescent="0.2">
      <c r="A213" s="82" t="s">
        <v>136</v>
      </c>
      <c r="B213" s="83" t="s">
        <v>7</v>
      </c>
      <c r="C213" s="84" t="s">
        <v>57</v>
      </c>
      <c r="D213" s="109" t="s">
        <v>278</v>
      </c>
      <c r="E213" s="85" t="s">
        <v>302</v>
      </c>
      <c r="F213" s="110"/>
      <c r="G213" s="111" t="s">
        <v>138</v>
      </c>
      <c r="H213" s="73">
        <v>1569100</v>
      </c>
      <c r="I213" s="80">
        <v>986062.96</v>
      </c>
      <c r="J213" s="81">
        <v>583037.04</v>
      </c>
      <c r="K213" s="16" t="str">
        <f t="shared" si="4"/>
        <v>93804090200200000240</v>
      </c>
      <c r="L213" s="10" t="s">
        <v>304</v>
      </c>
    </row>
    <row r="214" spans="1:12" s="7" customFormat="1" x14ac:dyDescent="0.2">
      <c r="A214" s="86" t="s">
        <v>139</v>
      </c>
      <c r="B214" s="87" t="s">
        <v>7</v>
      </c>
      <c r="C214" s="88" t="s">
        <v>57</v>
      </c>
      <c r="D214" s="112" t="s">
        <v>278</v>
      </c>
      <c r="E214" s="89" t="s">
        <v>302</v>
      </c>
      <c r="F214" s="113"/>
      <c r="G214" s="114" t="s">
        <v>140</v>
      </c>
      <c r="H214" s="92">
        <v>1569100</v>
      </c>
      <c r="I214" s="93">
        <v>986062.96</v>
      </c>
      <c r="J214" s="94">
        <f>IF(IF(H214="",0,H214)=0,0,(IF(H214&gt;0,IF(I214&gt;H214,0,H214-I214),IF(I214&gt;H214,H214-I214,0))))</f>
        <v>583037.04</v>
      </c>
      <c r="K214" s="16" t="str">
        <f t="shared" si="4"/>
        <v>93804090200200000244</v>
      </c>
      <c r="L214" s="6" t="str">
        <f>C214 &amp; D214 &amp;E214 &amp; F214 &amp; G214</f>
        <v>93804090200200000244</v>
      </c>
    </row>
    <row r="215" spans="1:12" x14ac:dyDescent="0.2">
      <c r="A215" s="82" t="s">
        <v>305</v>
      </c>
      <c r="B215" s="83" t="s">
        <v>7</v>
      </c>
      <c r="C215" s="84" t="s">
        <v>57</v>
      </c>
      <c r="D215" s="109" t="s">
        <v>307</v>
      </c>
      <c r="E215" s="85" t="s">
        <v>87</v>
      </c>
      <c r="F215" s="110"/>
      <c r="G215" s="111" t="s">
        <v>88</v>
      </c>
      <c r="H215" s="73">
        <v>4052610</v>
      </c>
      <c r="I215" s="80">
        <v>2371897.11</v>
      </c>
      <c r="J215" s="81">
        <v>1680712.89</v>
      </c>
      <c r="K215" s="16" t="str">
        <f t="shared" si="4"/>
        <v>93805000000000000000</v>
      </c>
      <c r="L215" s="10" t="s">
        <v>306</v>
      </c>
    </row>
    <row r="216" spans="1:12" x14ac:dyDescent="0.2">
      <c r="A216" s="82" t="s">
        <v>308</v>
      </c>
      <c r="B216" s="83" t="s">
        <v>7</v>
      </c>
      <c r="C216" s="84" t="s">
        <v>57</v>
      </c>
      <c r="D216" s="109" t="s">
        <v>310</v>
      </c>
      <c r="E216" s="85" t="s">
        <v>87</v>
      </c>
      <c r="F216" s="110"/>
      <c r="G216" s="111" t="s">
        <v>88</v>
      </c>
      <c r="H216" s="73">
        <v>4052610</v>
      </c>
      <c r="I216" s="80">
        <v>2371897.11</v>
      </c>
      <c r="J216" s="81">
        <v>1680712.89</v>
      </c>
      <c r="K216" s="16" t="str">
        <f t="shared" si="4"/>
        <v>93805030000000000000</v>
      </c>
      <c r="L216" s="10" t="s">
        <v>309</v>
      </c>
    </row>
    <row r="217" spans="1:12" ht="33.75" x14ac:dyDescent="0.2">
      <c r="A217" s="82" t="s">
        <v>311</v>
      </c>
      <c r="B217" s="83" t="s">
        <v>7</v>
      </c>
      <c r="C217" s="84" t="s">
        <v>57</v>
      </c>
      <c r="D217" s="109" t="s">
        <v>310</v>
      </c>
      <c r="E217" s="85" t="s">
        <v>313</v>
      </c>
      <c r="F217" s="110"/>
      <c r="G217" s="111" t="s">
        <v>88</v>
      </c>
      <c r="H217" s="73">
        <v>3948110</v>
      </c>
      <c r="I217" s="80">
        <v>2309566.11</v>
      </c>
      <c r="J217" s="81">
        <v>1638543.89</v>
      </c>
      <c r="K217" s="16" t="str">
        <f t="shared" si="4"/>
        <v>93805030800000000000</v>
      </c>
      <c r="L217" s="10" t="s">
        <v>312</v>
      </c>
    </row>
    <row r="218" spans="1:12" ht="56.25" x14ac:dyDescent="0.2">
      <c r="A218" s="82" t="s">
        <v>314</v>
      </c>
      <c r="B218" s="83" t="s">
        <v>7</v>
      </c>
      <c r="C218" s="84" t="s">
        <v>57</v>
      </c>
      <c r="D218" s="109" t="s">
        <v>310</v>
      </c>
      <c r="E218" s="85" t="s">
        <v>316</v>
      </c>
      <c r="F218" s="110"/>
      <c r="G218" s="111" t="s">
        <v>88</v>
      </c>
      <c r="H218" s="73">
        <v>105000</v>
      </c>
      <c r="I218" s="80">
        <v>46011.75</v>
      </c>
      <c r="J218" s="81">
        <v>58988.25</v>
      </c>
      <c r="K218" s="16" t="str">
        <f t="shared" si="4"/>
        <v>93805030810000000000</v>
      </c>
      <c r="L218" s="10" t="s">
        <v>315</v>
      </c>
    </row>
    <row r="219" spans="1:12" ht="56.25" x14ac:dyDescent="0.2">
      <c r="A219" s="82" t="s">
        <v>317</v>
      </c>
      <c r="B219" s="83" t="s">
        <v>7</v>
      </c>
      <c r="C219" s="84" t="s">
        <v>57</v>
      </c>
      <c r="D219" s="109" t="s">
        <v>310</v>
      </c>
      <c r="E219" s="85" t="s">
        <v>319</v>
      </c>
      <c r="F219" s="110"/>
      <c r="G219" s="111" t="s">
        <v>88</v>
      </c>
      <c r="H219" s="73">
        <v>105000</v>
      </c>
      <c r="I219" s="80">
        <v>46011.75</v>
      </c>
      <c r="J219" s="81">
        <v>58988.25</v>
      </c>
      <c r="K219" s="16" t="str">
        <f t="shared" si="4"/>
        <v>93805030810100000000</v>
      </c>
      <c r="L219" s="10" t="s">
        <v>318</v>
      </c>
    </row>
    <row r="220" spans="1:12" ht="22.5" x14ac:dyDescent="0.2">
      <c r="A220" s="82" t="s">
        <v>134</v>
      </c>
      <c r="B220" s="83" t="s">
        <v>7</v>
      </c>
      <c r="C220" s="84" t="s">
        <v>57</v>
      </c>
      <c r="D220" s="109" t="s">
        <v>310</v>
      </c>
      <c r="E220" s="85" t="s">
        <v>319</v>
      </c>
      <c r="F220" s="110"/>
      <c r="G220" s="111" t="s">
        <v>7</v>
      </c>
      <c r="H220" s="73">
        <v>105000</v>
      </c>
      <c r="I220" s="80">
        <v>46011.75</v>
      </c>
      <c r="J220" s="81">
        <v>58988.25</v>
      </c>
      <c r="K220" s="16" t="str">
        <f t="shared" si="4"/>
        <v>93805030810100000200</v>
      </c>
      <c r="L220" s="10" t="s">
        <v>320</v>
      </c>
    </row>
    <row r="221" spans="1:12" ht="22.5" x14ac:dyDescent="0.2">
      <c r="A221" s="82" t="s">
        <v>136</v>
      </c>
      <c r="B221" s="83" t="s">
        <v>7</v>
      </c>
      <c r="C221" s="84" t="s">
        <v>57</v>
      </c>
      <c r="D221" s="109" t="s">
        <v>310</v>
      </c>
      <c r="E221" s="85" t="s">
        <v>319</v>
      </c>
      <c r="F221" s="110"/>
      <c r="G221" s="111" t="s">
        <v>138</v>
      </c>
      <c r="H221" s="73">
        <v>105000</v>
      </c>
      <c r="I221" s="80">
        <v>46011.75</v>
      </c>
      <c r="J221" s="81">
        <v>58988.25</v>
      </c>
      <c r="K221" s="16" t="str">
        <f t="shared" si="4"/>
        <v>93805030810100000240</v>
      </c>
      <c r="L221" s="10" t="s">
        <v>321</v>
      </c>
    </row>
    <row r="222" spans="1:12" s="7" customFormat="1" x14ac:dyDescent="0.2">
      <c r="A222" s="86" t="s">
        <v>139</v>
      </c>
      <c r="B222" s="87" t="s">
        <v>7</v>
      </c>
      <c r="C222" s="88" t="s">
        <v>57</v>
      </c>
      <c r="D222" s="112" t="s">
        <v>310</v>
      </c>
      <c r="E222" s="89" t="s">
        <v>319</v>
      </c>
      <c r="F222" s="113"/>
      <c r="G222" s="114" t="s">
        <v>140</v>
      </c>
      <c r="H222" s="92">
        <v>105000</v>
      </c>
      <c r="I222" s="93">
        <v>46011.75</v>
      </c>
      <c r="J222" s="94">
        <f>IF(IF(H222="",0,H222)=0,0,(IF(H222&gt;0,IF(I222&gt;H222,0,H222-I222),IF(I222&gt;H222,H222-I222,0))))</f>
        <v>58988.25</v>
      </c>
      <c r="K222" s="16" t="str">
        <f t="shared" si="4"/>
        <v>93805030810100000244</v>
      </c>
      <c r="L222" s="6" t="str">
        <f>C222 &amp; D222 &amp;E222 &amp; F222 &amp; G222</f>
        <v>93805030810100000244</v>
      </c>
    </row>
    <row r="223" spans="1:12" ht="56.25" x14ac:dyDescent="0.2">
      <c r="A223" s="82" t="s">
        <v>322</v>
      </c>
      <c r="B223" s="83" t="s">
        <v>7</v>
      </c>
      <c r="C223" s="84" t="s">
        <v>57</v>
      </c>
      <c r="D223" s="109" t="s">
        <v>310</v>
      </c>
      <c r="E223" s="85" t="s">
        <v>324</v>
      </c>
      <c r="F223" s="110"/>
      <c r="G223" s="111" t="s">
        <v>88</v>
      </c>
      <c r="H223" s="73">
        <v>3109310</v>
      </c>
      <c r="I223" s="80">
        <v>1842662.98</v>
      </c>
      <c r="J223" s="81">
        <v>1266647.02</v>
      </c>
      <c r="K223" s="16" t="str">
        <f t="shared" si="4"/>
        <v>93805030820000000000</v>
      </c>
      <c r="L223" s="10" t="s">
        <v>323</v>
      </c>
    </row>
    <row r="224" spans="1:12" ht="33.75" x14ac:dyDescent="0.2">
      <c r="A224" s="82" t="s">
        <v>325</v>
      </c>
      <c r="B224" s="83" t="s">
        <v>7</v>
      </c>
      <c r="C224" s="84" t="s">
        <v>57</v>
      </c>
      <c r="D224" s="109" t="s">
        <v>310</v>
      </c>
      <c r="E224" s="85" t="s">
        <v>327</v>
      </c>
      <c r="F224" s="110"/>
      <c r="G224" s="111" t="s">
        <v>88</v>
      </c>
      <c r="H224" s="73">
        <v>3109310</v>
      </c>
      <c r="I224" s="80">
        <v>1842662.98</v>
      </c>
      <c r="J224" s="81">
        <v>1266647.02</v>
      </c>
      <c r="K224" s="16" t="str">
        <f t="shared" si="4"/>
        <v>93805030820100000000</v>
      </c>
      <c r="L224" s="10" t="s">
        <v>326</v>
      </c>
    </row>
    <row r="225" spans="1:12" x14ac:dyDescent="0.2">
      <c r="A225" s="82" t="s">
        <v>328</v>
      </c>
      <c r="B225" s="83" t="s">
        <v>7</v>
      </c>
      <c r="C225" s="84" t="s">
        <v>57</v>
      </c>
      <c r="D225" s="109" t="s">
        <v>310</v>
      </c>
      <c r="E225" s="85" t="s">
        <v>330</v>
      </c>
      <c r="F225" s="110"/>
      <c r="G225" s="111" t="s">
        <v>88</v>
      </c>
      <c r="H225" s="73">
        <v>2982910</v>
      </c>
      <c r="I225" s="80">
        <v>1731137.23</v>
      </c>
      <c r="J225" s="81">
        <v>1251772.77</v>
      </c>
      <c r="K225" s="16" t="str">
        <f t="shared" si="4"/>
        <v>93805030820100810000</v>
      </c>
      <c r="L225" s="10" t="s">
        <v>329</v>
      </c>
    </row>
    <row r="226" spans="1:12" ht="22.5" x14ac:dyDescent="0.2">
      <c r="A226" s="82" t="s">
        <v>134</v>
      </c>
      <c r="B226" s="83" t="s">
        <v>7</v>
      </c>
      <c r="C226" s="84" t="s">
        <v>57</v>
      </c>
      <c r="D226" s="109" t="s">
        <v>310</v>
      </c>
      <c r="E226" s="85" t="s">
        <v>330</v>
      </c>
      <c r="F226" s="110"/>
      <c r="G226" s="111" t="s">
        <v>7</v>
      </c>
      <c r="H226" s="73">
        <v>2982910</v>
      </c>
      <c r="I226" s="80">
        <v>1731137.23</v>
      </c>
      <c r="J226" s="81">
        <v>1251772.77</v>
      </c>
      <c r="K226" s="16" t="str">
        <f t="shared" si="4"/>
        <v>93805030820100810200</v>
      </c>
      <c r="L226" s="10" t="s">
        <v>331</v>
      </c>
    </row>
    <row r="227" spans="1:12" ht="22.5" x14ac:dyDescent="0.2">
      <c r="A227" s="82" t="s">
        <v>136</v>
      </c>
      <c r="B227" s="83" t="s">
        <v>7</v>
      </c>
      <c r="C227" s="84" t="s">
        <v>57</v>
      </c>
      <c r="D227" s="109" t="s">
        <v>310</v>
      </c>
      <c r="E227" s="85" t="s">
        <v>330</v>
      </c>
      <c r="F227" s="110"/>
      <c r="G227" s="111" t="s">
        <v>138</v>
      </c>
      <c r="H227" s="73">
        <v>2982910</v>
      </c>
      <c r="I227" s="80">
        <v>1731137.23</v>
      </c>
      <c r="J227" s="81">
        <v>1251772.77</v>
      </c>
      <c r="K227" s="16" t="str">
        <f t="shared" si="4"/>
        <v>93805030820100810240</v>
      </c>
      <c r="L227" s="10" t="s">
        <v>332</v>
      </c>
    </row>
    <row r="228" spans="1:12" s="7" customFormat="1" x14ac:dyDescent="0.2">
      <c r="A228" s="86" t="s">
        <v>139</v>
      </c>
      <c r="B228" s="87" t="s">
        <v>7</v>
      </c>
      <c r="C228" s="88" t="s">
        <v>57</v>
      </c>
      <c r="D228" s="112" t="s">
        <v>310</v>
      </c>
      <c r="E228" s="89" t="s">
        <v>330</v>
      </c>
      <c r="F228" s="113"/>
      <c r="G228" s="114" t="s">
        <v>140</v>
      </c>
      <c r="H228" s="92">
        <v>2982910</v>
      </c>
      <c r="I228" s="93">
        <v>1731137.23</v>
      </c>
      <c r="J228" s="94">
        <f>IF(IF(H228="",0,H228)=0,0,(IF(H228&gt;0,IF(I228&gt;H228,0,H228-I228),IF(I228&gt;H228,H228-I228,0))))</f>
        <v>1251772.77</v>
      </c>
      <c r="K228" s="16" t="str">
        <f t="shared" si="4"/>
        <v>93805030820100810244</v>
      </c>
      <c r="L228" s="6" t="str">
        <f>C228 &amp; D228 &amp;E228 &amp; F228 &amp; G228</f>
        <v>93805030820100810244</v>
      </c>
    </row>
    <row r="229" spans="1:12" x14ac:dyDescent="0.2">
      <c r="A229" s="82" t="s">
        <v>333</v>
      </c>
      <c r="B229" s="83" t="s">
        <v>7</v>
      </c>
      <c r="C229" s="84" t="s">
        <v>57</v>
      </c>
      <c r="D229" s="109" t="s">
        <v>310</v>
      </c>
      <c r="E229" s="85" t="s">
        <v>335</v>
      </c>
      <c r="F229" s="110"/>
      <c r="G229" s="111" t="s">
        <v>88</v>
      </c>
      <c r="H229" s="73">
        <v>126400</v>
      </c>
      <c r="I229" s="80">
        <v>111525.75</v>
      </c>
      <c r="J229" s="81">
        <v>14874.25</v>
      </c>
      <c r="K229" s="16" t="str">
        <f t="shared" si="4"/>
        <v>93805030820100820000</v>
      </c>
      <c r="L229" s="10" t="s">
        <v>334</v>
      </c>
    </row>
    <row r="230" spans="1:12" ht="22.5" x14ac:dyDescent="0.2">
      <c r="A230" s="82" t="s">
        <v>134</v>
      </c>
      <c r="B230" s="83" t="s">
        <v>7</v>
      </c>
      <c r="C230" s="84" t="s">
        <v>57</v>
      </c>
      <c r="D230" s="109" t="s">
        <v>310</v>
      </c>
      <c r="E230" s="85" t="s">
        <v>335</v>
      </c>
      <c r="F230" s="110"/>
      <c r="G230" s="111" t="s">
        <v>7</v>
      </c>
      <c r="H230" s="73">
        <v>126400</v>
      </c>
      <c r="I230" s="80">
        <v>111525.75</v>
      </c>
      <c r="J230" s="81">
        <v>14874.25</v>
      </c>
      <c r="K230" s="16" t="str">
        <f t="shared" si="4"/>
        <v>93805030820100820200</v>
      </c>
      <c r="L230" s="10" t="s">
        <v>336</v>
      </c>
    </row>
    <row r="231" spans="1:12" ht="22.5" x14ac:dyDescent="0.2">
      <c r="A231" s="82" t="s">
        <v>136</v>
      </c>
      <c r="B231" s="83" t="s">
        <v>7</v>
      </c>
      <c r="C231" s="84" t="s">
        <v>57</v>
      </c>
      <c r="D231" s="109" t="s">
        <v>310</v>
      </c>
      <c r="E231" s="85" t="s">
        <v>335</v>
      </c>
      <c r="F231" s="110"/>
      <c r="G231" s="111" t="s">
        <v>138</v>
      </c>
      <c r="H231" s="73">
        <v>126400</v>
      </c>
      <c r="I231" s="80">
        <v>111525.75</v>
      </c>
      <c r="J231" s="81">
        <v>14874.25</v>
      </c>
      <c r="K231" s="16" t="str">
        <f t="shared" si="4"/>
        <v>93805030820100820240</v>
      </c>
      <c r="L231" s="10" t="s">
        <v>337</v>
      </c>
    </row>
    <row r="232" spans="1:12" s="7" customFormat="1" x14ac:dyDescent="0.2">
      <c r="A232" s="86" t="s">
        <v>139</v>
      </c>
      <c r="B232" s="87" t="s">
        <v>7</v>
      </c>
      <c r="C232" s="88" t="s">
        <v>57</v>
      </c>
      <c r="D232" s="112" t="s">
        <v>310</v>
      </c>
      <c r="E232" s="89" t="s">
        <v>335</v>
      </c>
      <c r="F232" s="113"/>
      <c r="G232" s="114" t="s">
        <v>140</v>
      </c>
      <c r="H232" s="92">
        <v>126400</v>
      </c>
      <c r="I232" s="93">
        <v>111525.75</v>
      </c>
      <c r="J232" s="94">
        <f>IF(IF(H232="",0,H232)=0,0,(IF(H232&gt;0,IF(I232&gt;H232,0,H232-I232),IF(I232&gt;H232,H232-I232,0))))</f>
        <v>14874.25</v>
      </c>
      <c r="K232" s="16" t="str">
        <f t="shared" si="4"/>
        <v>93805030820100820244</v>
      </c>
      <c r="L232" s="6" t="str">
        <f>C232 &amp; D232 &amp;E232 &amp; F232 &amp; G232</f>
        <v>93805030820100820244</v>
      </c>
    </row>
    <row r="233" spans="1:12" ht="56.25" x14ac:dyDescent="0.2">
      <c r="A233" s="82" t="s">
        <v>338</v>
      </c>
      <c r="B233" s="83" t="s">
        <v>7</v>
      </c>
      <c r="C233" s="84" t="s">
        <v>57</v>
      </c>
      <c r="D233" s="109" t="s">
        <v>310</v>
      </c>
      <c r="E233" s="85" t="s">
        <v>340</v>
      </c>
      <c r="F233" s="110"/>
      <c r="G233" s="111" t="s">
        <v>88</v>
      </c>
      <c r="H233" s="73">
        <v>315000</v>
      </c>
      <c r="I233" s="80">
        <v>217796.24</v>
      </c>
      <c r="J233" s="81">
        <v>97203.76</v>
      </c>
      <c r="K233" s="16" t="str">
        <f t="shared" si="4"/>
        <v>93805030830000000000</v>
      </c>
      <c r="L233" s="10" t="s">
        <v>339</v>
      </c>
    </row>
    <row r="234" spans="1:12" ht="22.5" x14ac:dyDescent="0.2">
      <c r="A234" s="82" t="s">
        <v>341</v>
      </c>
      <c r="B234" s="83" t="s">
        <v>7</v>
      </c>
      <c r="C234" s="84" t="s">
        <v>57</v>
      </c>
      <c r="D234" s="109" t="s">
        <v>310</v>
      </c>
      <c r="E234" s="85" t="s">
        <v>343</v>
      </c>
      <c r="F234" s="110"/>
      <c r="G234" s="111" t="s">
        <v>88</v>
      </c>
      <c r="H234" s="73">
        <v>315000</v>
      </c>
      <c r="I234" s="80">
        <v>217796.24</v>
      </c>
      <c r="J234" s="81">
        <v>97203.76</v>
      </c>
      <c r="K234" s="16" t="str">
        <f t="shared" si="4"/>
        <v>93805030830100000000</v>
      </c>
      <c r="L234" s="10" t="s">
        <v>342</v>
      </c>
    </row>
    <row r="235" spans="1:12" ht="22.5" x14ac:dyDescent="0.2">
      <c r="A235" s="82" t="s">
        <v>134</v>
      </c>
      <c r="B235" s="83" t="s">
        <v>7</v>
      </c>
      <c r="C235" s="84" t="s">
        <v>57</v>
      </c>
      <c r="D235" s="109" t="s">
        <v>310</v>
      </c>
      <c r="E235" s="85" t="s">
        <v>343</v>
      </c>
      <c r="F235" s="110"/>
      <c r="G235" s="111" t="s">
        <v>7</v>
      </c>
      <c r="H235" s="73">
        <v>315000</v>
      </c>
      <c r="I235" s="80">
        <v>217796.24</v>
      </c>
      <c r="J235" s="81">
        <v>97203.76</v>
      </c>
      <c r="K235" s="16" t="str">
        <f t="shared" si="4"/>
        <v>93805030830100000200</v>
      </c>
      <c r="L235" s="10" t="s">
        <v>344</v>
      </c>
    </row>
    <row r="236" spans="1:12" ht="22.5" x14ac:dyDescent="0.2">
      <c r="A236" s="82" t="s">
        <v>136</v>
      </c>
      <c r="B236" s="83" t="s">
        <v>7</v>
      </c>
      <c r="C236" s="84" t="s">
        <v>57</v>
      </c>
      <c r="D236" s="109" t="s">
        <v>310</v>
      </c>
      <c r="E236" s="85" t="s">
        <v>343</v>
      </c>
      <c r="F236" s="110"/>
      <c r="G236" s="111" t="s">
        <v>138</v>
      </c>
      <c r="H236" s="73">
        <v>315000</v>
      </c>
      <c r="I236" s="80">
        <v>217796.24</v>
      </c>
      <c r="J236" s="81">
        <v>97203.76</v>
      </c>
      <c r="K236" s="16" t="str">
        <f t="shared" si="4"/>
        <v>93805030830100000240</v>
      </c>
      <c r="L236" s="10" t="s">
        <v>345</v>
      </c>
    </row>
    <row r="237" spans="1:12" s="7" customFormat="1" x14ac:dyDescent="0.2">
      <c r="A237" s="86" t="s">
        <v>139</v>
      </c>
      <c r="B237" s="87" t="s">
        <v>7</v>
      </c>
      <c r="C237" s="88" t="s">
        <v>57</v>
      </c>
      <c r="D237" s="112" t="s">
        <v>310</v>
      </c>
      <c r="E237" s="89" t="s">
        <v>343</v>
      </c>
      <c r="F237" s="113"/>
      <c r="G237" s="114" t="s">
        <v>140</v>
      </c>
      <c r="H237" s="92">
        <v>315000</v>
      </c>
      <c r="I237" s="93">
        <v>217796.24</v>
      </c>
      <c r="J237" s="94">
        <f>IF(IF(H237="",0,H237)=0,0,(IF(H237&gt;0,IF(I237&gt;H237,0,H237-I237),IF(I237&gt;H237,H237-I237,0))))</f>
        <v>97203.76</v>
      </c>
      <c r="K237" s="16" t="str">
        <f t="shared" si="4"/>
        <v>93805030830100000244</v>
      </c>
      <c r="L237" s="6" t="str">
        <f>C237 &amp; D237 &amp;E237 &amp; F237 &amp; G237</f>
        <v>93805030830100000244</v>
      </c>
    </row>
    <row r="238" spans="1:12" ht="56.25" x14ac:dyDescent="0.2">
      <c r="A238" s="82" t="s">
        <v>346</v>
      </c>
      <c r="B238" s="83" t="s">
        <v>7</v>
      </c>
      <c r="C238" s="84" t="s">
        <v>57</v>
      </c>
      <c r="D238" s="109" t="s">
        <v>310</v>
      </c>
      <c r="E238" s="85" t="s">
        <v>348</v>
      </c>
      <c r="F238" s="110"/>
      <c r="G238" s="111" t="s">
        <v>88</v>
      </c>
      <c r="H238" s="73">
        <v>418800</v>
      </c>
      <c r="I238" s="80">
        <v>203095.14</v>
      </c>
      <c r="J238" s="81">
        <v>215704.86</v>
      </c>
      <c r="K238" s="16" t="str">
        <f t="shared" si="4"/>
        <v>93805030840000000000</v>
      </c>
      <c r="L238" s="10" t="s">
        <v>347</v>
      </c>
    </row>
    <row r="239" spans="1:12" ht="22.5" x14ac:dyDescent="0.2">
      <c r="A239" s="82" t="s">
        <v>349</v>
      </c>
      <c r="B239" s="83" t="s">
        <v>7</v>
      </c>
      <c r="C239" s="84" t="s">
        <v>57</v>
      </c>
      <c r="D239" s="109" t="s">
        <v>310</v>
      </c>
      <c r="E239" s="85" t="s">
        <v>351</v>
      </c>
      <c r="F239" s="110"/>
      <c r="G239" s="111" t="s">
        <v>88</v>
      </c>
      <c r="H239" s="73">
        <v>418800</v>
      </c>
      <c r="I239" s="80">
        <v>203095.14</v>
      </c>
      <c r="J239" s="81">
        <v>215704.86</v>
      </c>
      <c r="K239" s="16" t="str">
        <f t="shared" si="4"/>
        <v>93805030840100000000</v>
      </c>
      <c r="L239" s="10" t="s">
        <v>350</v>
      </c>
    </row>
    <row r="240" spans="1:12" ht="22.5" x14ac:dyDescent="0.2">
      <c r="A240" s="82" t="s">
        <v>134</v>
      </c>
      <c r="B240" s="83" t="s">
        <v>7</v>
      </c>
      <c r="C240" s="84" t="s">
        <v>57</v>
      </c>
      <c r="D240" s="109" t="s">
        <v>310</v>
      </c>
      <c r="E240" s="85" t="s">
        <v>351</v>
      </c>
      <c r="F240" s="110"/>
      <c r="G240" s="111" t="s">
        <v>7</v>
      </c>
      <c r="H240" s="73">
        <v>418800</v>
      </c>
      <c r="I240" s="80">
        <v>203095.14</v>
      </c>
      <c r="J240" s="81">
        <v>215704.86</v>
      </c>
      <c r="K240" s="16" t="str">
        <f t="shared" si="4"/>
        <v>93805030840100000200</v>
      </c>
      <c r="L240" s="10" t="s">
        <v>352</v>
      </c>
    </row>
    <row r="241" spans="1:12" ht="22.5" x14ac:dyDescent="0.2">
      <c r="A241" s="82" t="s">
        <v>136</v>
      </c>
      <c r="B241" s="83" t="s">
        <v>7</v>
      </c>
      <c r="C241" s="84" t="s">
        <v>57</v>
      </c>
      <c r="D241" s="109" t="s">
        <v>310</v>
      </c>
      <c r="E241" s="85" t="s">
        <v>351</v>
      </c>
      <c r="F241" s="110"/>
      <c r="G241" s="111" t="s">
        <v>138</v>
      </c>
      <c r="H241" s="73">
        <v>418800</v>
      </c>
      <c r="I241" s="80">
        <v>203095.14</v>
      </c>
      <c r="J241" s="81">
        <v>215704.86</v>
      </c>
      <c r="K241" s="16" t="str">
        <f t="shared" si="4"/>
        <v>93805030840100000240</v>
      </c>
      <c r="L241" s="10" t="s">
        <v>353</v>
      </c>
    </row>
    <row r="242" spans="1:12" s="7" customFormat="1" x14ac:dyDescent="0.2">
      <c r="A242" s="86" t="s">
        <v>139</v>
      </c>
      <c r="B242" s="87" t="s">
        <v>7</v>
      </c>
      <c r="C242" s="88" t="s">
        <v>57</v>
      </c>
      <c r="D242" s="112" t="s">
        <v>310</v>
      </c>
      <c r="E242" s="89" t="s">
        <v>351</v>
      </c>
      <c r="F242" s="113"/>
      <c r="G242" s="114" t="s">
        <v>140</v>
      </c>
      <c r="H242" s="92">
        <v>418800</v>
      </c>
      <c r="I242" s="93">
        <v>203095.14</v>
      </c>
      <c r="J242" s="94">
        <f>IF(IF(H242="",0,H242)=0,0,(IF(H242&gt;0,IF(I242&gt;H242,0,H242-I242),IF(I242&gt;H242,H242-I242,0))))</f>
        <v>215704.86</v>
      </c>
      <c r="K242" s="16" t="str">
        <f t="shared" si="4"/>
        <v>93805030840100000244</v>
      </c>
      <c r="L242" s="6" t="str">
        <f>C242 &amp; D242 &amp;E242 &amp; F242 &amp; G242</f>
        <v>93805030840100000244</v>
      </c>
    </row>
    <row r="243" spans="1:12" ht="45" x14ac:dyDescent="0.2">
      <c r="A243" s="82" t="s">
        <v>125</v>
      </c>
      <c r="B243" s="83" t="s">
        <v>7</v>
      </c>
      <c r="C243" s="84" t="s">
        <v>57</v>
      </c>
      <c r="D243" s="109" t="s">
        <v>310</v>
      </c>
      <c r="E243" s="85" t="s">
        <v>127</v>
      </c>
      <c r="F243" s="110"/>
      <c r="G243" s="111" t="s">
        <v>88</v>
      </c>
      <c r="H243" s="73">
        <v>104500</v>
      </c>
      <c r="I243" s="80">
        <v>62331</v>
      </c>
      <c r="J243" s="81">
        <v>42169</v>
      </c>
      <c r="K243" s="16" t="str">
        <f t="shared" si="4"/>
        <v>93805031100000000000</v>
      </c>
      <c r="L243" s="10" t="s">
        <v>354</v>
      </c>
    </row>
    <row r="244" spans="1:12" ht="33.75" x14ac:dyDescent="0.2">
      <c r="A244" s="82" t="s">
        <v>128</v>
      </c>
      <c r="B244" s="83" t="s">
        <v>7</v>
      </c>
      <c r="C244" s="84" t="s">
        <v>57</v>
      </c>
      <c r="D244" s="109" t="s">
        <v>310</v>
      </c>
      <c r="E244" s="85" t="s">
        <v>130</v>
      </c>
      <c r="F244" s="110"/>
      <c r="G244" s="111" t="s">
        <v>88</v>
      </c>
      <c r="H244" s="73">
        <v>104500</v>
      </c>
      <c r="I244" s="80">
        <v>62331</v>
      </c>
      <c r="J244" s="81">
        <v>42169</v>
      </c>
      <c r="K244" s="16" t="str">
        <f t="shared" si="4"/>
        <v>93805031100100000000</v>
      </c>
      <c r="L244" s="10" t="s">
        <v>355</v>
      </c>
    </row>
    <row r="245" spans="1:12" x14ac:dyDescent="0.2">
      <c r="A245" s="82" t="s">
        <v>131</v>
      </c>
      <c r="B245" s="83" t="s">
        <v>7</v>
      </c>
      <c r="C245" s="84" t="s">
        <v>57</v>
      </c>
      <c r="D245" s="109" t="s">
        <v>310</v>
      </c>
      <c r="E245" s="85" t="s">
        <v>133</v>
      </c>
      <c r="F245" s="110"/>
      <c r="G245" s="111" t="s">
        <v>88</v>
      </c>
      <c r="H245" s="73">
        <v>4500</v>
      </c>
      <c r="I245" s="80">
        <v>4446</v>
      </c>
      <c r="J245" s="81">
        <v>54</v>
      </c>
      <c r="K245" s="16" t="str">
        <f t="shared" si="4"/>
        <v>93805031100101110000</v>
      </c>
      <c r="L245" s="10" t="s">
        <v>356</v>
      </c>
    </row>
    <row r="246" spans="1:12" ht="22.5" x14ac:dyDescent="0.2">
      <c r="A246" s="82" t="s">
        <v>134</v>
      </c>
      <c r="B246" s="83" t="s">
        <v>7</v>
      </c>
      <c r="C246" s="84" t="s">
        <v>57</v>
      </c>
      <c r="D246" s="109" t="s">
        <v>310</v>
      </c>
      <c r="E246" s="85" t="s">
        <v>133</v>
      </c>
      <c r="F246" s="110"/>
      <c r="G246" s="111" t="s">
        <v>7</v>
      </c>
      <c r="H246" s="73">
        <v>4500</v>
      </c>
      <c r="I246" s="80">
        <v>4446</v>
      </c>
      <c r="J246" s="81">
        <v>54</v>
      </c>
      <c r="K246" s="16" t="str">
        <f t="shared" si="4"/>
        <v>93805031100101110200</v>
      </c>
      <c r="L246" s="10" t="s">
        <v>357</v>
      </c>
    </row>
    <row r="247" spans="1:12" ht="22.5" x14ac:dyDescent="0.2">
      <c r="A247" s="82" t="s">
        <v>136</v>
      </c>
      <c r="B247" s="83" t="s">
        <v>7</v>
      </c>
      <c r="C247" s="84" t="s">
        <v>57</v>
      </c>
      <c r="D247" s="109" t="s">
        <v>310</v>
      </c>
      <c r="E247" s="85" t="s">
        <v>133</v>
      </c>
      <c r="F247" s="110"/>
      <c r="G247" s="111" t="s">
        <v>138</v>
      </c>
      <c r="H247" s="73">
        <v>4500</v>
      </c>
      <c r="I247" s="80">
        <v>4446</v>
      </c>
      <c r="J247" s="81">
        <v>54</v>
      </c>
      <c r="K247" s="16" t="str">
        <f t="shared" si="4"/>
        <v>93805031100101110240</v>
      </c>
      <c r="L247" s="10" t="s">
        <v>358</v>
      </c>
    </row>
    <row r="248" spans="1:12" s="7" customFormat="1" x14ac:dyDescent="0.2">
      <c r="A248" s="86" t="s">
        <v>139</v>
      </c>
      <c r="B248" s="87" t="s">
        <v>7</v>
      </c>
      <c r="C248" s="88" t="s">
        <v>57</v>
      </c>
      <c r="D248" s="112" t="s">
        <v>310</v>
      </c>
      <c r="E248" s="89" t="s">
        <v>133</v>
      </c>
      <c r="F248" s="113"/>
      <c r="G248" s="114" t="s">
        <v>140</v>
      </c>
      <c r="H248" s="92">
        <v>4500</v>
      </c>
      <c r="I248" s="93">
        <v>4446</v>
      </c>
      <c r="J248" s="94">
        <f>IF(IF(H248="",0,H248)=0,0,(IF(H248&gt;0,IF(I248&gt;H248,0,H248-I248),IF(I248&gt;H248,H248-I248,0))))</f>
        <v>54</v>
      </c>
      <c r="K248" s="16" t="str">
        <f t="shared" si="4"/>
        <v>93805031100101110244</v>
      </c>
      <c r="L248" s="6" t="str">
        <f>C248 &amp; D248 &amp;E248 &amp; F248 &amp; G248</f>
        <v>93805031100101110244</v>
      </c>
    </row>
    <row r="249" spans="1:12" x14ac:dyDescent="0.2">
      <c r="A249" s="82" t="s">
        <v>359</v>
      </c>
      <c r="B249" s="83" t="s">
        <v>7</v>
      </c>
      <c r="C249" s="84" t="s">
        <v>57</v>
      </c>
      <c r="D249" s="109" t="s">
        <v>310</v>
      </c>
      <c r="E249" s="85" t="s">
        <v>361</v>
      </c>
      <c r="F249" s="110"/>
      <c r="G249" s="111" t="s">
        <v>88</v>
      </c>
      <c r="H249" s="73">
        <v>100000</v>
      </c>
      <c r="I249" s="80">
        <v>57885</v>
      </c>
      <c r="J249" s="81">
        <v>42115</v>
      </c>
      <c r="K249" s="16" t="str">
        <f t="shared" si="4"/>
        <v>93805031100101120000</v>
      </c>
      <c r="L249" s="10" t="s">
        <v>360</v>
      </c>
    </row>
    <row r="250" spans="1:12" ht="22.5" x14ac:dyDescent="0.2">
      <c r="A250" s="82" t="s">
        <v>134</v>
      </c>
      <c r="B250" s="83" t="s">
        <v>7</v>
      </c>
      <c r="C250" s="84" t="s">
        <v>57</v>
      </c>
      <c r="D250" s="109" t="s">
        <v>310</v>
      </c>
      <c r="E250" s="85" t="s">
        <v>361</v>
      </c>
      <c r="F250" s="110"/>
      <c r="G250" s="111" t="s">
        <v>7</v>
      </c>
      <c r="H250" s="73">
        <v>100000</v>
      </c>
      <c r="I250" s="80">
        <v>57885</v>
      </c>
      <c r="J250" s="81">
        <v>42115</v>
      </c>
      <c r="K250" s="16" t="str">
        <f t="shared" si="4"/>
        <v>93805031100101120200</v>
      </c>
      <c r="L250" s="10" t="s">
        <v>362</v>
      </c>
    </row>
    <row r="251" spans="1:12" ht="22.5" x14ac:dyDescent="0.2">
      <c r="A251" s="82" t="s">
        <v>136</v>
      </c>
      <c r="B251" s="83" t="s">
        <v>7</v>
      </c>
      <c r="C251" s="84" t="s">
        <v>57</v>
      </c>
      <c r="D251" s="109" t="s">
        <v>310</v>
      </c>
      <c r="E251" s="85" t="s">
        <v>361</v>
      </c>
      <c r="F251" s="110"/>
      <c r="G251" s="111" t="s">
        <v>138</v>
      </c>
      <c r="H251" s="73">
        <v>100000</v>
      </c>
      <c r="I251" s="80">
        <v>57885</v>
      </c>
      <c r="J251" s="81">
        <v>42115</v>
      </c>
      <c r="K251" s="16" t="str">
        <f t="shared" si="4"/>
        <v>93805031100101120240</v>
      </c>
      <c r="L251" s="10" t="s">
        <v>363</v>
      </c>
    </row>
    <row r="252" spans="1:12" s="7" customFormat="1" x14ac:dyDescent="0.2">
      <c r="A252" s="86" t="s">
        <v>139</v>
      </c>
      <c r="B252" s="87" t="s">
        <v>7</v>
      </c>
      <c r="C252" s="88" t="s">
        <v>57</v>
      </c>
      <c r="D252" s="112" t="s">
        <v>310</v>
      </c>
      <c r="E252" s="89" t="s">
        <v>361</v>
      </c>
      <c r="F252" s="113"/>
      <c r="G252" s="114" t="s">
        <v>140</v>
      </c>
      <c r="H252" s="92">
        <v>100000</v>
      </c>
      <c r="I252" s="93">
        <v>57885</v>
      </c>
      <c r="J252" s="94">
        <f>IF(IF(H252="",0,H252)=0,0,(IF(H252&gt;0,IF(I252&gt;H252,0,H252-I252),IF(I252&gt;H252,H252-I252,0))))</f>
        <v>42115</v>
      </c>
      <c r="K252" s="16" t="str">
        <f t="shared" si="4"/>
        <v>93805031100101120244</v>
      </c>
      <c r="L252" s="6" t="str">
        <f>C252 &amp; D252 &amp;E252 &amp; F252 &amp; G252</f>
        <v>93805031100101120244</v>
      </c>
    </row>
    <row r="253" spans="1:12" x14ac:dyDescent="0.2">
      <c r="A253" s="82" t="s">
        <v>364</v>
      </c>
      <c r="B253" s="83" t="s">
        <v>7</v>
      </c>
      <c r="C253" s="84" t="s">
        <v>57</v>
      </c>
      <c r="D253" s="109" t="s">
        <v>366</v>
      </c>
      <c r="E253" s="85" t="s">
        <v>87</v>
      </c>
      <c r="F253" s="110"/>
      <c r="G253" s="111" t="s">
        <v>88</v>
      </c>
      <c r="H253" s="73">
        <v>33000</v>
      </c>
      <c r="I253" s="80">
        <v>2249</v>
      </c>
      <c r="J253" s="81">
        <v>30751</v>
      </c>
      <c r="K253" s="16" t="str">
        <f t="shared" si="4"/>
        <v>93807000000000000000</v>
      </c>
      <c r="L253" s="10" t="s">
        <v>365</v>
      </c>
    </row>
    <row r="254" spans="1:12" ht="22.5" x14ac:dyDescent="0.2">
      <c r="A254" s="82" t="s">
        <v>367</v>
      </c>
      <c r="B254" s="83" t="s">
        <v>7</v>
      </c>
      <c r="C254" s="84" t="s">
        <v>57</v>
      </c>
      <c r="D254" s="109" t="s">
        <v>369</v>
      </c>
      <c r="E254" s="85" t="s">
        <v>87</v>
      </c>
      <c r="F254" s="110"/>
      <c r="G254" s="111" t="s">
        <v>88</v>
      </c>
      <c r="H254" s="73">
        <v>30000</v>
      </c>
      <c r="I254" s="80">
        <v>0</v>
      </c>
      <c r="J254" s="81">
        <v>30000</v>
      </c>
      <c r="K254" s="16" t="str">
        <f t="shared" si="4"/>
        <v>93807050000000000000</v>
      </c>
      <c r="L254" s="10" t="s">
        <v>368</v>
      </c>
    </row>
    <row r="255" spans="1:12" ht="45" x14ac:dyDescent="0.2">
      <c r="A255" s="82" t="s">
        <v>114</v>
      </c>
      <c r="B255" s="83" t="s">
        <v>7</v>
      </c>
      <c r="C255" s="84" t="s">
        <v>57</v>
      </c>
      <c r="D255" s="109" t="s">
        <v>369</v>
      </c>
      <c r="E255" s="85" t="s">
        <v>116</v>
      </c>
      <c r="F255" s="110"/>
      <c r="G255" s="111" t="s">
        <v>88</v>
      </c>
      <c r="H255" s="73">
        <v>30000</v>
      </c>
      <c r="I255" s="80">
        <v>0</v>
      </c>
      <c r="J255" s="81">
        <v>30000</v>
      </c>
      <c r="K255" s="16" t="str">
        <f t="shared" si="4"/>
        <v>93807051000000000000</v>
      </c>
      <c r="L255" s="10" t="s">
        <v>370</v>
      </c>
    </row>
    <row r="256" spans="1:12" ht="33.75" x14ac:dyDescent="0.2">
      <c r="A256" s="82" t="s">
        <v>117</v>
      </c>
      <c r="B256" s="83" t="s">
        <v>7</v>
      </c>
      <c r="C256" s="84" t="s">
        <v>57</v>
      </c>
      <c r="D256" s="109" t="s">
        <v>369</v>
      </c>
      <c r="E256" s="85" t="s">
        <v>119</v>
      </c>
      <c r="F256" s="110"/>
      <c r="G256" s="111" t="s">
        <v>88</v>
      </c>
      <c r="H256" s="73">
        <v>30000</v>
      </c>
      <c r="I256" s="80">
        <v>0</v>
      </c>
      <c r="J256" s="81">
        <v>30000</v>
      </c>
      <c r="K256" s="16" t="str">
        <f t="shared" si="4"/>
        <v>93807051000100000000</v>
      </c>
      <c r="L256" s="10" t="s">
        <v>371</v>
      </c>
    </row>
    <row r="257" spans="1:12" ht="22.5" x14ac:dyDescent="0.2">
      <c r="A257" s="82" t="s">
        <v>120</v>
      </c>
      <c r="B257" s="83" t="s">
        <v>7</v>
      </c>
      <c r="C257" s="84" t="s">
        <v>57</v>
      </c>
      <c r="D257" s="109" t="s">
        <v>369</v>
      </c>
      <c r="E257" s="85" t="s">
        <v>122</v>
      </c>
      <c r="F257" s="110"/>
      <c r="G257" s="111" t="s">
        <v>88</v>
      </c>
      <c r="H257" s="73">
        <v>30000</v>
      </c>
      <c r="I257" s="80">
        <v>0</v>
      </c>
      <c r="J257" s="81">
        <v>30000</v>
      </c>
      <c r="K257" s="16" t="str">
        <f t="shared" si="4"/>
        <v>93807051000101010000</v>
      </c>
      <c r="L257" s="10" t="s">
        <v>372</v>
      </c>
    </row>
    <row r="258" spans="1:12" ht="22.5" x14ac:dyDescent="0.2">
      <c r="A258" s="82" t="s">
        <v>134</v>
      </c>
      <c r="B258" s="83" t="s">
        <v>7</v>
      </c>
      <c r="C258" s="84" t="s">
        <v>57</v>
      </c>
      <c r="D258" s="109" t="s">
        <v>369</v>
      </c>
      <c r="E258" s="85" t="s">
        <v>122</v>
      </c>
      <c r="F258" s="110"/>
      <c r="G258" s="111" t="s">
        <v>7</v>
      </c>
      <c r="H258" s="73">
        <v>30000</v>
      </c>
      <c r="I258" s="80">
        <v>0</v>
      </c>
      <c r="J258" s="81">
        <v>30000</v>
      </c>
      <c r="K258" s="16" t="str">
        <f t="shared" si="4"/>
        <v>93807051000101010200</v>
      </c>
      <c r="L258" s="10" t="s">
        <v>373</v>
      </c>
    </row>
    <row r="259" spans="1:12" ht="22.5" x14ac:dyDescent="0.2">
      <c r="A259" s="82" t="s">
        <v>136</v>
      </c>
      <c r="B259" s="83" t="s">
        <v>7</v>
      </c>
      <c r="C259" s="84" t="s">
        <v>57</v>
      </c>
      <c r="D259" s="109" t="s">
        <v>369</v>
      </c>
      <c r="E259" s="85" t="s">
        <v>122</v>
      </c>
      <c r="F259" s="110"/>
      <c r="G259" s="111" t="s">
        <v>138</v>
      </c>
      <c r="H259" s="73">
        <v>30000</v>
      </c>
      <c r="I259" s="80">
        <v>0</v>
      </c>
      <c r="J259" s="81">
        <v>30000</v>
      </c>
      <c r="K259" s="16" t="str">
        <f t="shared" si="4"/>
        <v>93807051000101010240</v>
      </c>
      <c r="L259" s="10" t="s">
        <v>374</v>
      </c>
    </row>
    <row r="260" spans="1:12" s="7" customFormat="1" x14ac:dyDescent="0.2">
      <c r="A260" s="86" t="s">
        <v>139</v>
      </c>
      <c r="B260" s="87" t="s">
        <v>7</v>
      </c>
      <c r="C260" s="88" t="s">
        <v>57</v>
      </c>
      <c r="D260" s="112" t="s">
        <v>369</v>
      </c>
      <c r="E260" s="89" t="s">
        <v>122</v>
      </c>
      <c r="F260" s="113"/>
      <c r="G260" s="114" t="s">
        <v>140</v>
      </c>
      <c r="H260" s="92">
        <v>30000</v>
      </c>
      <c r="I260" s="93">
        <v>0</v>
      </c>
      <c r="J260" s="94">
        <f>IF(IF(H260="",0,H260)=0,0,(IF(H260&gt;0,IF(I260&gt;H260,0,H260-I260),IF(I260&gt;H260,H260-I260,0))))</f>
        <v>30000</v>
      </c>
      <c r="K260" s="16" t="str">
        <f t="shared" si="4"/>
        <v>93807051000101010244</v>
      </c>
      <c r="L260" s="6" t="str">
        <f>C260 &amp; D260 &amp;E260 &amp; F260 &amp; G260</f>
        <v>93807051000101010244</v>
      </c>
    </row>
    <row r="261" spans="1:12" x14ac:dyDescent="0.2">
      <c r="A261" s="82" t="s">
        <v>375</v>
      </c>
      <c r="B261" s="83" t="s">
        <v>7</v>
      </c>
      <c r="C261" s="84" t="s">
        <v>57</v>
      </c>
      <c r="D261" s="109" t="s">
        <v>377</v>
      </c>
      <c r="E261" s="85" t="s">
        <v>87</v>
      </c>
      <c r="F261" s="110"/>
      <c r="G261" s="111" t="s">
        <v>88</v>
      </c>
      <c r="H261" s="73">
        <v>3000</v>
      </c>
      <c r="I261" s="80">
        <v>2249</v>
      </c>
      <c r="J261" s="81">
        <v>751</v>
      </c>
      <c r="K261" s="16" t="str">
        <f t="shared" si="4"/>
        <v>93807070000000000000</v>
      </c>
      <c r="L261" s="10" t="s">
        <v>376</v>
      </c>
    </row>
    <row r="262" spans="1:12" ht="33.75" x14ac:dyDescent="0.2">
      <c r="A262" s="82" t="s">
        <v>378</v>
      </c>
      <c r="B262" s="83" t="s">
        <v>7</v>
      </c>
      <c r="C262" s="84" t="s">
        <v>57</v>
      </c>
      <c r="D262" s="109" t="s">
        <v>377</v>
      </c>
      <c r="E262" s="85" t="s">
        <v>380</v>
      </c>
      <c r="F262" s="110"/>
      <c r="G262" s="111" t="s">
        <v>88</v>
      </c>
      <c r="H262" s="73">
        <v>3000</v>
      </c>
      <c r="I262" s="80">
        <v>2249</v>
      </c>
      <c r="J262" s="81">
        <v>751</v>
      </c>
      <c r="K262" s="16" t="str">
        <f t="shared" si="4"/>
        <v>93807070400000000000</v>
      </c>
      <c r="L262" s="10" t="s">
        <v>379</v>
      </c>
    </row>
    <row r="263" spans="1:12" ht="33.75" x14ac:dyDescent="0.2">
      <c r="A263" s="82" t="s">
        <v>381</v>
      </c>
      <c r="B263" s="83" t="s">
        <v>7</v>
      </c>
      <c r="C263" s="84" t="s">
        <v>57</v>
      </c>
      <c r="D263" s="109" t="s">
        <v>377</v>
      </c>
      <c r="E263" s="85" t="s">
        <v>383</v>
      </c>
      <c r="F263" s="110"/>
      <c r="G263" s="111" t="s">
        <v>88</v>
      </c>
      <c r="H263" s="73">
        <v>3000</v>
      </c>
      <c r="I263" s="80">
        <v>2249</v>
      </c>
      <c r="J263" s="81">
        <v>751</v>
      </c>
      <c r="K263" s="16" t="str">
        <f t="shared" si="4"/>
        <v>93807070400100000000</v>
      </c>
      <c r="L263" s="10" t="s">
        <v>382</v>
      </c>
    </row>
    <row r="264" spans="1:12" ht="22.5" x14ac:dyDescent="0.2">
      <c r="A264" s="82" t="s">
        <v>134</v>
      </c>
      <c r="B264" s="83" t="s">
        <v>7</v>
      </c>
      <c r="C264" s="84" t="s">
        <v>57</v>
      </c>
      <c r="D264" s="109" t="s">
        <v>377</v>
      </c>
      <c r="E264" s="85" t="s">
        <v>383</v>
      </c>
      <c r="F264" s="110"/>
      <c r="G264" s="111" t="s">
        <v>7</v>
      </c>
      <c r="H264" s="73">
        <v>3000</v>
      </c>
      <c r="I264" s="80">
        <v>2249</v>
      </c>
      <c r="J264" s="81">
        <v>751</v>
      </c>
      <c r="K264" s="16" t="str">
        <f t="shared" si="4"/>
        <v>93807070400100000200</v>
      </c>
      <c r="L264" s="10" t="s">
        <v>384</v>
      </c>
    </row>
    <row r="265" spans="1:12" ht="22.5" x14ac:dyDescent="0.2">
      <c r="A265" s="82" t="s">
        <v>136</v>
      </c>
      <c r="B265" s="83" t="s">
        <v>7</v>
      </c>
      <c r="C265" s="84" t="s">
        <v>57</v>
      </c>
      <c r="D265" s="109" t="s">
        <v>377</v>
      </c>
      <c r="E265" s="85" t="s">
        <v>383</v>
      </c>
      <c r="F265" s="110"/>
      <c r="G265" s="111" t="s">
        <v>138</v>
      </c>
      <c r="H265" s="73">
        <v>3000</v>
      </c>
      <c r="I265" s="80">
        <v>2249</v>
      </c>
      <c r="J265" s="81">
        <v>751</v>
      </c>
      <c r="K265" s="16" t="str">
        <f t="shared" si="4"/>
        <v>93807070400100000240</v>
      </c>
      <c r="L265" s="10" t="s">
        <v>385</v>
      </c>
    </row>
    <row r="266" spans="1:12" s="7" customFormat="1" x14ac:dyDescent="0.2">
      <c r="A266" s="86" t="s">
        <v>139</v>
      </c>
      <c r="B266" s="87" t="s">
        <v>7</v>
      </c>
      <c r="C266" s="88" t="s">
        <v>57</v>
      </c>
      <c r="D266" s="112" t="s">
        <v>377</v>
      </c>
      <c r="E266" s="89" t="s">
        <v>383</v>
      </c>
      <c r="F266" s="113"/>
      <c r="G266" s="114" t="s">
        <v>140</v>
      </c>
      <c r="H266" s="92">
        <v>3000</v>
      </c>
      <c r="I266" s="93">
        <v>2249</v>
      </c>
      <c r="J266" s="94">
        <f>IF(IF(H266="",0,H266)=0,0,(IF(H266&gt;0,IF(I266&gt;H266,0,H266-I266),IF(I266&gt;H266,H266-I266,0))))</f>
        <v>751</v>
      </c>
      <c r="K266" s="16" t="str">
        <f t="shared" si="4"/>
        <v>93807070400100000244</v>
      </c>
      <c r="L266" s="6" t="str">
        <f>C266 &amp; D266 &amp;E266 &amp; F266 &amp; G266</f>
        <v>93807070400100000244</v>
      </c>
    </row>
    <row r="267" spans="1:12" x14ac:dyDescent="0.2">
      <c r="A267" s="82" t="s">
        <v>386</v>
      </c>
      <c r="B267" s="83" t="s">
        <v>7</v>
      </c>
      <c r="C267" s="84" t="s">
        <v>57</v>
      </c>
      <c r="D267" s="109" t="s">
        <v>388</v>
      </c>
      <c r="E267" s="85" t="s">
        <v>87</v>
      </c>
      <c r="F267" s="110"/>
      <c r="G267" s="111" t="s">
        <v>88</v>
      </c>
      <c r="H267" s="73">
        <v>5000</v>
      </c>
      <c r="I267" s="80">
        <v>2000</v>
      </c>
      <c r="J267" s="81">
        <v>3000</v>
      </c>
      <c r="K267" s="16" t="str">
        <f t="shared" si="4"/>
        <v>93808000000000000000</v>
      </c>
      <c r="L267" s="10" t="s">
        <v>387</v>
      </c>
    </row>
    <row r="268" spans="1:12" x14ac:dyDescent="0.2">
      <c r="A268" s="82" t="s">
        <v>389</v>
      </c>
      <c r="B268" s="83" t="s">
        <v>7</v>
      </c>
      <c r="C268" s="84" t="s">
        <v>57</v>
      </c>
      <c r="D268" s="109" t="s">
        <v>391</v>
      </c>
      <c r="E268" s="85" t="s">
        <v>87</v>
      </c>
      <c r="F268" s="110"/>
      <c r="G268" s="111" t="s">
        <v>88</v>
      </c>
      <c r="H268" s="73">
        <v>5000</v>
      </c>
      <c r="I268" s="80">
        <v>2000</v>
      </c>
      <c r="J268" s="81">
        <v>3000</v>
      </c>
      <c r="K268" s="16" t="str">
        <f t="shared" si="4"/>
        <v>93808010000000000000</v>
      </c>
      <c r="L268" s="10" t="s">
        <v>390</v>
      </c>
    </row>
    <row r="269" spans="1:12" ht="33.75" x14ac:dyDescent="0.2">
      <c r="A269" s="82" t="s">
        <v>392</v>
      </c>
      <c r="B269" s="83" t="s">
        <v>7</v>
      </c>
      <c r="C269" s="84" t="s">
        <v>57</v>
      </c>
      <c r="D269" s="109" t="s">
        <v>391</v>
      </c>
      <c r="E269" s="85" t="s">
        <v>394</v>
      </c>
      <c r="F269" s="110"/>
      <c r="G269" s="111" t="s">
        <v>88</v>
      </c>
      <c r="H269" s="73">
        <v>5000</v>
      </c>
      <c r="I269" s="80">
        <v>2000</v>
      </c>
      <c r="J269" s="81">
        <v>3000</v>
      </c>
      <c r="K269" s="16" t="str">
        <f t="shared" si="4"/>
        <v>93808010500000000000</v>
      </c>
      <c r="L269" s="10" t="s">
        <v>393</v>
      </c>
    </row>
    <row r="270" spans="1:12" ht="33.75" x14ac:dyDescent="0.2">
      <c r="A270" s="82" t="s">
        <v>395</v>
      </c>
      <c r="B270" s="83" t="s">
        <v>7</v>
      </c>
      <c r="C270" s="84" t="s">
        <v>57</v>
      </c>
      <c r="D270" s="109" t="s">
        <v>391</v>
      </c>
      <c r="E270" s="85" t="s">
        <v>397</v>
      </c>
      <c r="F270" s="110"/>
      <c r="G270" s="111" t="s">
        <v>88</v>
      </c>
      <c r="H270" s="73">
        <v>5000</v>
      </c>
      <c r="I270" s="80">
        <v>2000</v>
      </c>
      <c r="J270" s="81">
        <v>3000</v>
      </c>
      <c r="K270" s="16" t="str">
        <f t="shared" si="4"/>
        <v>93808010500100000000</v>
      </c>
      <c r="L270" s="10" t="s">
        <v>396</v>
      </c>
    </row>
    <row r="271" spans="1:12" ht="22.5" x14ac:dyDescent="0.2">
      <c r="A271" s="82" t="s">
        <v>134</v>
      </c>
      <c r="B271" s="83" t="s">
        <v>7</v>
      </c>
      <c r="C271" s="84" t="s">
        <v>57</v>
      </c>
      <c r="D271" s="109" t="s">
        <v>391</v>
      </c>
      <c r="E271" s="85" t="s">
        <v>397</v>
      </c>
      <c r="F271" s="110"/>
      <c r="G271" s="111" t="s">
        <v>7</v>
      </c>
      <c r="H271" s="73">
        <v>5000</v>
      </c>
      <c r="I271" s="80">
        <v>2000</v>
      </c>
      <c r="J271" s="81">
        <v>3000</v>
      </c>
      <c r="K271" s="16" t="str">
        <f t="shared" si="4"/>
        <v>93808010500100000200</v>
      </c>
      <c r="L271" s="10" t="s">
        <v>398</v>
      </c>
    </row>
    <row r="272" spans="1:12" ht="22.5" x14ac:dyDescent="0.2">
      <c r="A272" s="82" t="s">
        <v>136</v>
      </c>
      <c r="B272" s="83" t="s">
        <v>7</v>
      </c>
      <c r="C272" s="84" t="s">
        <v>57</v>
      </c>
      <c r="D272" s="109" t="s">
        <v>391</v>
      </c>
      <c r="E272" s="85" t="s">
        <v>397</v>
      </c>
      <c r="F272" s="110"/>
      <c r="G272" s="111" t="s">
        <v>138</v>
      </c>
      <c r="H272" s="73">
        <v>5000</v>
      </c>
      <c r="I272" s="80">
        <v>2000</v>
      </c>
      <c r="J272" s="81">
        <v>3000</v>
      </c>
      <c r="K272" s="16" t="str">
        <f t="shared" si="4"/>
        <v>93808010500100000240</v>
      </c>
      <c r="L272" s="10" t="s">
        <v>399</v>
      </c>
    </row>
    <row r="273" spans="1:12" s="7" customFormat="1" x14ac:dyDescent="0.2">
      <c r="A273" s="86" t="s">
        <v>139</v>
      </c>
      <c r="B273" s="87" t="s">
        <v>7</v>
      </c>
      <c r="C273" s="88" t="s">
        <v>57</v>
      </c>
      <c r="D273" s="112" t="s">
        <v>391</v>
      </c>
      <c r="E273" s="89" t="s">
        <v>397</v>
      </c>
      <c r="F273" s="113"/>
      <c r="G273" s="114" t="s">
        <v>140</v>
      </c>
      <c r="H273" s="92">
        <v>5000</v>
      </c>
      <c r="I273" s="93">
        <v>2000</v>
      </c>
      <c r="J273" s="94">
        <f>IF(IF(H273="",0,H273)=0,0,(IF(H273&gt;0,IF(I273&gt;H273,0,H273-I273),IF(I273&gt;H273,H273-I273,0))))</f>
        <v>3000</v>
      </c>
      <c r="K273" s="16" t="str">
        <f t="shared" si="4"/>
        <v>93808010500100000244</v>
      </c>
      <c r="L273" s="6" t="str">
        <f>C273 &amp; D273 &amp;E273 &amp; F273 &amp; G273</f>
        <v>93808010500100000244</v>
      </c>
    </row>
    <row r="274" spans="1:12" x14ac:dyDescent="0.2">
      <c r="A274" s="82" t="s">
        <v>400</v>
      </c>
      <c r="B274" s="83" t="s">
        <v>7</v>
      </c>
      <c r="C274" s="84" t="s">
        <v>57</v>
      </c>
      <c r="D274" s="109" t="s">
        <v>402</v>
      </c>
      <c r="E274" s="85" t="s">
        <v>87</v>
      </c>
      <c r="F274" s="110"/>
      <c r="G274" s="111" t="s">
        <v>88</v>
      </c>
      <c r="H274" s="73">
        <v>208400</v>
      </c>
      <c r="I274" s="80">
        <v>138927.12</v>
      </c>
      <c r="J274" s="81">
        <v>69472.88</v>
      </c>
      <c r="K274" s="16" t="str">
        <f t="shared" si="4"/>
        <v>93810000000000000000</v>
      </c>
      <c r="L274" s="10" t="s">
        <v>401</v>
      </c>
    </row>
    <row r="275" spans="1:12" x14ac:dyDescent="0.2">
      <c r="A275" s="82" t="s">
        <v>403</v>
      </c>
      <c r="B275" s="83" t="s">
        <v>7</v>
      </c>
      <c r="C275" s="84" t="s">
        <v>57</v>
      </c>
      <c r="D275" s="109" t="s">
        <v>405</v>
      </c>
      <c r="E275" s="85" t="s">
        <v>87</v>
      </c>
      <c r="F275" s="110"/>
      <c r="G275" s="111" t="s">
        <v>88</v>
      </c>
      <c r="H275" s="73">
        <v>208400</v>
      </c>
      <c r="I275" s="80">
        <v>138927.12</v>
      </c>
      <c r="J275" s="81">
        <v>69472.88</v>
      </c>
      <c r="K275" s="16" t="str">
        <f t="shared" ref="K275:K286" si="5">C275 &amp; D275 &amp;E275 &amp; F275 &amp; G275</f>
        <v>93810010000000000000</v>
      </c>
      <c r="L275" s="10" t="s">
        <v>404</v>
      </c>
    </row>
    <row r="276" spans="1:12" ht="33.75" x14ac:dyDescent="0.2">
      <c r="A276" s="82" t="s">
        <v>406</v>
      </c>
      <c r="B276" s="83" t="s">
        <v>7</v>
      </c>
      <c r="C276" s="84" t="s">
        <v>57</v>
      </c>
      <c r="D276" s="109" t="s">
        <v>405</v>
      </c>
      <c r="E276" s="85" t="s">
        <v>408</v>
      </c>
      <c r="F276" s="110"/>
      <c r="G276" s="111" t="s">
        <v>88</v>
      </c>
      <c r="H276" s="73">
        <v>208400</v>
      </c>
      <c r="I276" s="80">
        <v>138927.12</v>
      </c>
      <c r="J276" s="81">
        <v>69472.88</v>
      </c>
      <c r="K276" s="16" t="str">
        <f t="shared" si="5"/>
        <v>93810019900090020000</v>
      </c>
      <c r="L276" s="10" t="s">
        <v>407</v>
      </c>
    </row>
    <row r="277" spans="1:12" x14ac:dyDescent="0.2">
      <c r="A277" s="82" t="s">
        <v>409</v>
      </c>
      <c r="B277" s="83" t="s">
        <v>7</v>
      </c>
      <c r="C277" s="84" t="s">
        <v>57</v>
      </c>
      <c r="D277" s="109" t="s">
        <v>405</v>
      </c>
      <c r="E277" s="85" t="s">
        <v>408</v>
      </c>
      <c r="F277" s="110"/>
      <c r="G277" s="111" t="s">
        <v>411</v>
      </c>
      <c r="H277" s="73">
        <v>208400</v>
      </c>
      <c r="I277" s="80">
        <v>138927.12</v>
      </c>
      <c r="J277" s="81">
        <v>69472.88</v>
      </c>
      <c r="K277" s="16" t="str">
        <f t="shared" si="5"/>
        <v>93810019900090020300</v>
      </c>
      <c r="L277" s="10" t="s">
        <v>410</v>
      </c>
    </row>
    <row r="278" spans="1:12" ht="22.5" x14ac:dyDescent="0.2">
      <c r="A278" s="82" t="s">
        <v>412</v>
      </c>
      <c r="B278" s="83" t="s">
        <v>7</v>
      </c>
      <c r="C278" s="84" t="s">
        <v>57</v>
      </c>
      <c r="D278" s="109" t="s">
        <v>405</v>
      </c>
      <c r="E278" s="85" t="s">
        <v>408</v>
      </c>
      <c r="F278" s="110"/>
      <c r="G278" s="111" t="s">
        <v>414</v>
      </c>
      <c r="H278" s="73">
        <v>208400</v>
      </c>
      <c r="I278" s="80">
        <v>138927.12</v>
      </c>
      <c r="J278" s="81">
        <v>69472.88</v>
      </c>
      <c r="K278" s="16" t="str">
        <f t="shared" si="5"/>
        <v>93810019900090020320</v>
      </c>
      <c r="L278" s="10" t="s">
        <v>413</v>
      </c>
    </row>
    <row r="279" spans="1:12" s="7" customFormat="1" ht="22.5" x14ac:dyDescent="0.2">
      <c r="A279" s="86" t="s">
        <v>415</v>
      </c>
      <c r="B279" s="87" t="s">
        <v>7</v>
      </c>
      <c r="C279" s="88" t="s">
        <v>57</v>
      </c>
      <c r="D279" s="112" t="s">
        <v>405</v>
      </c>
      <c r="E279" s="89" t="s">
        <v>408</v>
      </c>
      <c r="F279" s="113"/>
      <c r="G279" s="114" t="s">
        <v>416</v>
      </c>
      <c r="H279" s="92">
        <v>208400</v>
      </c>
      <c r="I279" s="93">
        <v>138927.12</v>
      </c>
      <c r="J279" s="94">
        <f>IF(IF(H279="",0,H279)=0,0,(IF(H279&gt;0,IF(I279&gt;H279,0,H279-I279),IF(I279&gt;H279,H279-I279,0))))</f>
        <v>69472.88</v>
      </c>
      <c r="K279" s="16" t="str">
        <f t="shared" si="5"/>
        <v>93810019900090020321</v>
      </c>
      <c r="L279" s="6" t="str">
        <f>C279 &amp; D279 &amp;E279 &amp; F279 &amp; G279</f>
        <v>93810019900090020321</v>
      </c>
    </row>
    <row r="280" spans="1:12" x14ac:dyDescent="0.2">
      <c r="A280" s="82" t="s">
        <v>417</v>
      </c>
      <c r="B280" s="83" t="s">
        <v>7</v>
      </c>
      <c r="C280" s="84" t="s">
        <v>57</v>
      </c>
      <c r="D280" s="109" t="s">
        <v>419</v>
      </c>
      <c r="E280" s="85" t="s">
        <v>87</v>
      </c>
      <c r="F280" s="110"/>
      <c r="G280" s="111" t="s">
        <v>88</v>
      </c>
      <c r="H280" s="73">
        <v>10000</v>
      </c>
      <c r="I280" s="80">
        <v>9981.16</v>
      </c>
      <c r="J280" s="81">
        <v>18.84</v>
      </c>
      <c r="K280" s="16" t="str">
        <f t="shared" si="5"/>
        <v>93811000000000000000</v>
      </c>
      <c r="L280" s="10" t="s">
        <v>418</v>
      </c>
    </row>
    <row r="281" spans="1:12" x14ac:dyDescent="0.2">
      <c r="A281" s="82" t="s">
        <v>420</v>
      </c>
      <c r="B281" s="83" t="s">
        <v>7</v>
      </c>
      <c r="C281" s="84" t="s">
        <v>57</v>
      </c>
      <c r="D281" s="109" t="s">
        <v>422</v>
      </c>
      <c r="E281" s="85" t="s">
        <v>87</v>
      </c>
      <c r="F281" s="110"/>
      <c r="G281" s="111" t="s">
        <v>88</v>
      </c>
      <c r="H281" s="73">
        <v>10000</v>
      </c>
      <c r="I281" s="80">
        <v>9981.16</v>
      </c>
      <c r="J281" s="81">
        <v>18.84</v>
      </c>
      <c r="K281" s="16" t="str">
        <f t="shared" si="5"/>
        <v>93811010000000000000</v>
      </c>
      <c r="L281" s="10" t="s">
        <v>421</v>
      </c>
    </row>
    <row r="282" spans="1:12" ht="45" x14ac:dyDescent="0.2">
      <c r="A282" s="82" t="s">
        <v>423</v>
      </c>
      <c r="B282" s="83" t="s">
        <v>7</v>
      </c>
      <c r="C282" s="84" t="s">
        <v>57</v>
      </c>
      <c r="D282" s="109" t="s">
        <v>422</v>
      </c>
      <c r="E282" s="85" t="s">
        <v>425</v>
      </c>
      <c r="F282" s="110"/>
      <c r="G282" s="111" t="s">
        <v>88</v>
      </c>
      <c r="H282" s="73">
        <v>10000</v>
      </c>
      <c r="I282" s="80">
        <v>9981.16</v>
      </c>
      <c r="J282" s="81">
        <v>18.84</v>
      </c>
      <c r="K282" s="16" t="str">
        <f t="shared" si="5"/>
        <v>93811010600000000000</v>
      </c>
      <c r="L282" s="10" t="s">
        <v>424</v>
      </c>
    </row>
    <row r="283" spans="1:12" ht="33.75" x14ac:dyDescent="0.2">
      <c r="A283" s="82" t="s">
        <v>426</v>
      </c>
      <c r="B283" s="83" t="s">
        <v>7</v>
      </c>
      <c r="C283" s="84" t="s">
        <v>57</v>
      </c>
      <c r="D283" s="109" t="s">
        <v>422</v>
      </c>
      <c r="E283" s="85" t="s">
        <v>428</v>
      </c>
      <c r="F283" s="110"/>
      <c r="G283" s="111" t="s">
        <v>88</v>
      </c>
      <c r="H283" s="73">
        <v>10000</v>
      </c>
      <c r="I283" s="80">
        <v>9981.16</v>
      </c>
      <c r="J283" s="81">
        <v>18.84</v>
      </c>
      <c r="K283" s="16" t="str">
        <f t="shared" si="5"/>
        <v>93811010600100000000</v>
      </c>
      <c r="L283" s="10" t="s">
        <v>427</v>
      </c>
    </row>
    <row r="284" spans="1:12" ht="22.5" x14ac:dyDescent="0.2">
      <c r="A284" s="82" t="s">
        <v>134</v>
      </c>
      <c r="B284" s="83" t="s">
        <v>7</v>
      </c>
      <c r="C284" s="84" t="s">
        <v>57</v>
      </c>
      <c r="D284" s="109" t="s">
        <v>422</v>
      </c>
      <c r="E284" s="85" t="s">
        <v>428</v>
      </c>
      <c r="F284" s="110"/>
      <c r="G284" s="111" t="s">
        <v>7</v>
      </c>
      <c r="H284" s="73">
        <v>10000</v>
      </c>
      <c r="I284" s="80">
        <v>9981.16</v>
      </c>
      <c r="J284" s="81">
        <v>18.84</v>
      </c>
      <c r="K284" s="16" t="str">
        <f t="shared" si="5"/>
        <v>93811010600100000200</v>
      </c>
      <c r="L284" s="10" t="s">
        <v>429</v>
      </c>
    </row>
    <row r="285" spans="1:12" ht="22.5" x14ac:dyDescent="0.2">
      <c r="A285" s="82" t="s">
        <v>136</v>
      </c>
      <c r="B285" s="83" t="s">
        <v>7</v>
      </c>
      <c r="C285" s="84" t="s">
        <v>57</v>
      </c>
      <c r="D285" s="109" t="s">
        <v>422</v>
      </c>
      <c r="E285" s="85" t="s">
        <v>428</v>
      </c>
      <c r="F285" s="110"/>
      <c r="G285" s="111" t="s">
        <v>138</v>
      </c>
      <c r="H285" s="73">
        <v>10000</v>
      </c>
      <c r="I285" s="80">
        <v>9981.16</v>
      </c>
      <c r="J285" s="81">
        <v>18.84</v>
      </c>
      <c r="K285" s="16" t="str">
        <f t="shared" si="5"/>
        <v>93811010600100000240</v>
      </c>
      <c r="L285" s="10" t="s">
        <v>430</v>
      </c>
    </row>
    <row r="286" spans="1:12" s="7" customFormat="1" x14ac:dyDescent="0.2">
      <c r="A286" s="86" t="s">
        <v>139</v>
      </c>
      <c r="B286" s="87" t="s">
        <v>7</v>
      </c>
      <c r="C286" s="88" t="s">
        <v>57</v>
      </c>
      <c r="D286" s="112" t="s">
        <v>422</v>
      </c>
      <c r="E286" s="89" t="s">
        <v>428</v>
      </c>
      <c r="F286" s="113"/>
      <c r="G286" s="114" t="s">
        <v>140</v>
      </c>
      <c r="H286" s="92">
        <v>10000</v>
      </c>
      <c r="I286" s="93">
        <v>9981.16</v>
      </c>
      <c r="J286" s="94">
        <f>IF(IF(H286="",0,H286)=0,0,(IF(H286&gt;0,IF(I286&gt;H286,0,H286-I286),IF(I286&gt;H286,H286-I286,0))))</f>
        <v>18.84</v>
      </c>
      <c r="K286" s="16" t="str">
        <f t="shared" si="5"/>
        <v>93811010600100000244</v>
      </c>
      <c r="L286" s="6" t="str">
        <f>C286 &amp; D286 &amp;E286 &amp; F286 &amp; G286</f>
        <v>93811010600100000244</v>
      </c>
    </row>
    <row r="287" spans="1:12" ht="5.25" hidden="1" customHeight="1" thickBot="1" x14ac:dyDescent="0.25">
      <c r="A287" s="115"/>
      <c r="B287" s="116"/>
      <c r="C287" s="117"/>
      <c r="D287" s="117"/>
      <c r="E287" s="117"/>
      <c r="F287" s="117"/>
      <c r="G287" s="117"/>
      <c r="H287" s="118"/>
      <c r="I287" s="119"/>
      <c r="J287" s="120"/>
      <c r="K287" s="14"/>
    </row>
    <row r="288" spans="1:12" ht="13.5" thickBot="1" x14ac:dyDescent="0.25">
      <c r="A288" s="121"/>
      <c r="B288" s="121"/>
      <c r="C288" s="34"/>
      <c r="D288" s="34"/>
      <c r="E288" s="34"/>
      <c r="F288" s="34"/>
      <c r="G288" s="34"/>
      <c r="H288" s="122"/>
      <c r="I288" s="122"/>
      <c r="J288" s="122"/>
      <c r="K288" s="5"/>
    </row>
    <row r="289" spans="1:12" ht="28.5" customHeight="1" thickBot="1" x14ac:dyDescent="0.25">
      <c r="A289" s="123" t="s">
        <v>18</v>
      </c>
      <c r="B289" s="124">
        <v>450</v>
      </c>
      <c r="C289" s="125" t="s">
        <v>17</v>
      </c>
      <c r="D289" s="126"/>
      <c r="E289" s="126"/>
      <c r="F289" s="126"/>
      <c r="G289" s="127"/>
      <c r="H289" s="128">
        <f>0-H297</f>
        <v>-1410300</v>
      </c>
      <c r="I289" s="128">
        <f>I15-I81</f>
        <v>1585612.66</v>
      </c>
      <c r="J289" s="129" t="s">
        <v>17</v>
      </c>
    </row>
    <row r="290" spans="1:12" x14ac:dyDescent="0.2">
      <c r="A290" s="121"/>
      <c r="B290" s="130"/>
      <c r="C290" s="34"/>
      <c r="D290" s="34"/>
      <c r="E290" s="34"/>
      <c r="F290" s="34"/>
      <c r="G290" s="34"/>
      <c r="H290" s="34"/>
      <c r="I290" s="34"/>
      <c r="J290" s="34"/>
    </row>
    <row r="291" spans="1:12" ht="15" x14ac:dyDescent="0.25">
      <c r="A291" s="45" t="s">
        <v>31</v>
      </c>
      <c r="B291" s="45"/>
      <c r="C291" s="45"/>
      <c r="D291" s="45"/>
      <c r="E291" s="45"/>
      <c r="F291" s="45"/>
      <c r="G291" s="45"/>
      <c r="H291" s="45"/>
      <c r="I291" s="45"/>
      <c r="J291" s="45"/>
      <c r="K291" s="11"/>
    </row>
    <row r="292" spans="1:12" x14ac:dyDescent="0.2">
      <c r="A292" s="46"/>
      <c r="B292" s="131"/>
      <c r="C292" s="47"/>
      <c r="D292" s="47"/>
      <c r="E292" s="47"/>
      <c r="F292" s="47"/>
      <c r="G292" s="47"/>
      <c r="H292" s="48"/>
      <c r="I292" s="48"/>
      <c r="J292" s="132" t="s">
        <v>27</v>
      </c>
      <c r="K292" s="4"/>
    </row>
    <row r="293" spans="1:12" ht="17.100000000000001" customHeight="1" x14ac:dyDescent="0.2">
      <c r="A293" s="50" t="s">
        <v>38</v>
      </c>
      <c r="B293" s="50" t="s">
        <v>39</v>
      </c>
      <c r="C293" s="51" t="s">
        <v>44</v>
      </c>
      <c r="D293" s="52"/>
      <c r="E293" s="52"/>
      <c r="F293" s="52"/>
      <c r="G293" s="53"/>
      <c r="H293" s="50" t="s">
        <v>41</v>
      </c>
      <c r="I293" s="50" t="s">
        <v>23</v>
      </c>
      <c r="J293" s="50" t="s">
        <v>42</v>
      </c>
      <c r="K293" s="12"/>
    </row>
    <row r="294" spans="1:12" ht="17.100000000000001" customHeight="1" x14ac:dyDescent="0.2">
      <c r="A294" s="54"/>
      <c r="B294" s="54"/>
      <c r="C294" s="55"/>
      <c r="D294" s="56"/>
      <c r="E294" s="56"/>
      <c r="F294" s="56"/>
      <c r="G294" s="57"/>
      <c r="H294" s="54"/>
      <c r="I294" s="54"/>
      <c r="J294" s="54"/>
      <c r="K294" s="12"/>
    </row>
    <row r="295" spans="1:12" ht="17.100000000000001" customHeight="1" x14ac:dyDescent="0.2">
      <c r="A295" s="58"/>
      <c r="B295" s="58"/>
      <c r="C295" s="59"/>
      <c r="D295" s="60"/>
      <c r="E295" s="60"/>
      <c r="F295" s="60"/>
      <c r="G295" s="61"/>
      <c r="H295" s="58"/>
      <c r="I295" s="58"/>
      <c r="J295" s="58"/>
      <c r="K295" s="12"/>
    </row>
    <row r="296" spans="1:12" ht="13.5" thickBot="1" x14ac:dyDescent="0.25">
      <c r="A296" s="62">
        <v>1</v>
      </c>
      <c r="B296" s="63">
        <v>2</v>
      </c>
      <c r="C296" s="64">
        <v>3</v>
      </c>
      <c r="D296" s="65"/>
      <c r="E296" s="65"/>
      <c r="F296" s="65"/>
      <c r="G296" s="66"/>
      <c r="H296" s="67" t="s">
        <v>2</v>
      </c>
      <c r="I296" s="67" t="s">
        <v>25</v>
      </c>
      <c r="J296" s="67" t="s">
        <v>26</v>
      </c>
      <c r="K296" s="13"/>
    </row>
    <row r="297" spans="1:12" ht="12.75" customHeight="1" x14ac:dyDescent="0.2">
      <c r="A297" s="133" t="s">
        <v>32</v>
      </c>
      <c r="B297" s="69" t="s">
        <v>8</v>
      </c>
      <c r="C297" s="70" t="s">
        <v>17</v>
      </c>
      <c r="D297" s="71"/>
      <c r="E297" s="71"/>
      <c r="F297" s="71"/>
      <c r="G297" s="72"/>
      <c r="H297" s="73">
        <f>H299+H304+H309</f>
        <v>1410300</v>
      </c>
      <c r="I297" s="73">
        <f>I299+I304+I309</f>
        <v>-1585612.66</v>
      </c>
      <c r="J297" s="74">
        <f>J299+J304+J309</f>
        <v>2995912.66</v>
      </c>
    </row>
    <row r="298" spans="1:12" ht="12.75" customHeight="1" x14ac:dyDescent="0.2">
      <c r="A298" s="134" t="s">
        <v>11</v>
      </c>
      <c r="B298" s="135"/>
      <c r="C298" s="136"/>
      <c r="D298" s="137"/>
      <c r="E298" s="137"/>
      <c r="F298" s="137"/>
      <c r="G298" s="138"/>
      <c r="H298" s="139"/>
      <c r="I298" s="140"/>
      <c r="J298" s="141"/>
    </row>
    <row r="299" spans="1:12" ht="12.75" customHeight="1" x14ac:dyDescent="0.2">
      <c r="A299" s="133" t="s">
        <v>33</v>
      </c>
      <c r="B299" s="83" t="s">
        <v>12</v>
      </c>
      <c r="C299" s="142" t="s">
        <v>17</v>
      </c>
      <c r="D299" s="33"/>
      <c r="E299" s="33"/>
      <c r="F299" s="33"/>
      <c r="G299" s="143"/>
      <c r="H299" s="73">
        <v>0</v>
      </c>
      <c r="I299" s="73">
        <v>0</v>
      </c>
      <c r="J299" s="81">
        <v>0</v>
      </c>
    </row>
    <row r="300" spans="1:12" ht="12.75" customHeight="1" x14ac:dyDescent="0.2">
      <c r="A300" s="134" t="s">
        <v>10</v>
      </c>
      <c r="B300" s="76"/>
      <c r="C300" s="144"/>
      <c r="D300" s="145"/>
      <c r="E300" s="145"/>
      <c r="F300" s="145"/>
      <c r="G300" s="146"/>
      <c r="H300" s="147"/>
      <c r="I300" s="148"/>
      <c r="J300" s="149"/>
    </row>
    <row r="301" spans="1:12" hidden="1" x14ac:dyDescent="0.2">
      <c r="A301" s="150"/>
      <c r="B301" s="151" t="s">
        <v>12</v>
      </c>
      <c r="C301" s="152"/>
      <c r="D301" s="153"/>
      <c r="E301" s="154"/>
      <c r="F301" s="154"/>
      <c r="G301" s="155"/>
      <c r="H301" s="156"/>
      <c r="I301" s="157"/>
      <c r="J301" s="158"/>
      <c r="K301" s="20" t="str">
        <f>C301 &amp; D301 &amp; G301</f>
        <v/>
      </c>
      <c r="L301" s="21"/>
    </row>
    <row r="302" spans="1:12" s="7" customFormat="1" x14ac:dyDescent="0.2">
      <c r="A302" s="159"/>
      <c r="B302" s="160" t="s">
        <v>12</v>
      </c>
      <c r="C302" s="161"/>
      <c r="D302" s="162"/>
      <c r="E302" s="162"/>
      <c r="F302" s="162"/>
      <c r="G302" s="163"/>
      <c r="H302" s="164"/>
      <c r="I302" s="165"/>
      <c r="J302" s="166">
        <f>IF(IF(H302="",0,H302)=0,0,(IF(H302&gt;0,IF(I302&gt;H302,0,H302-I302),IF(I302&gt;H302,H302-I302,0))))</f>
        <v>0</v>
      </c>
      <c r="K302" s="22" t="str">
        <f>C302 &amp; D302 &amp; G302</f>
        <v/>
      </c>
      <c r="L302" s="23" t="str">
        <f>C302 &amp; D302 &amp; G302</f>
        <v/>
      </c>
    </row>
    <row r="303" spans="1:12" ht="12.75" hidden="1" customHeight="1" x14ac:dyDescent="0.2">
      <c r="A303" s="133"/>
      <c r="B303" s="167"/>
      <c r="C303" s="168"/>
      <c r="D303" s="168"/>
      <c r="E303" s="168"/>
      <c r="F303" s="168"/>
      <c r="G303" s="168"/>
      <c r="H303" s="169"/>
      <c r="I303" s="170"/>
      <c r="J303" s="171"/>
      <c r="K303" s="15"/>
    </row>
    <row r="304" spans="1:12" ht="12.75" customHeight="1" x14ac:dyDescent="0.2">
      <c r="A304" s="133" t="s">
        <v>34</v>
      </c>
      <c r="B304" s="76" t="s">
        <v>13</v>
      </c>
      <c r="C304" s="144" t="s">
        <v>17</v>
      </c>
      <c r="D304" s="145"/>
      <c r="E304" s="145"/>
      <c r="F304" s="145"/>
      <c r="G304" s="146"/>
      <c r="H304" s="73">
        <v>0</v>
      </c>
      <c r="I304" s="73">
        <v>0</v>
      </c>
      <c r="J304" s="108">
        <v>0</v>
      </c>
    </row>
    <row r="305" spans="1:12" ht="12.75" customHeight="1" x14ac:dyDescent="0.2">
      <c r="A305" s="134" t="s">
        <v>10</v>
      </c>
      <c r="B305" s="76"/>
      <c r="C305" s="144"/>
      <c r="D305" s="145"/>
      <c r="E305" s="145"/>
      <c r="F305" s="145"/>
      <c r="G305" s="146"/>
      <c r="H305" s="147"/>
      <c r="I305" s="148"/>
      <c r="J305" s="149"/>
    </row>
    <row r="306" spans="1:12" ht="12.75" hidden="1" customHeight="1" x14ac:dyDescent="0.2">
      <c r="A306" s="150"/>
      <c r="B306" s="151" t="s">
        <v>13</v>
      </c>
      <c r="C306" s="152"/>
      <c r="D306" s="153"/>
      <c r="E306" s="154"/>
      <c r="F306" s="154"/>
      <c r="G306" s="155"/>
      <c r="H306" s="156"/>
      <c r="I306" s="157"/>
      <c r="J306" s="158"/>
      <c r="K306" s="20" t="str">
        <f>C306 &amp; D306 &amp; G306</f>
        <v/>
      </c>
      <c r="L306" s="21"/>
    </row>
    <row r="307" spans="1:12" s="7" customFormat="1" x14ac:dyDescent="0.2">
      <c r="A307" s="159"/>
      <c r="B307" s="160" t="s">
        <v>13</v>
      </c>
      <c r="C307" s="161"/>
      <c r="D307" s="162"/>
      <c r="E307" s="162"/>
      <c r="F307" s="162"/>
      <c r="G307" s="163"/>
      <c r="H307" s="164"/>
      <c r="I307" s="165"/>
      <c r="J307" s="166">
        <f>IF(IF(H307="",0,H307)=0,0,(IF(H307&gt;0,IF(I307&gt;H307,0,H307-I307),IF(I307&gt;H307,H307-I307,0))))</f>
        <v>0</v>
      </c>
      <c r="K307" s="22" t="str">
        <f>C307 &amp; D307 &amp; G307</f>
        <v/>
      </c>
      <c r="L307" s="23" t="str">
        <f>C307 &amp; D307 &amp; G307</f>
        <v/>
      </c>
    </row>
    <row r="308" spans="1:12" ht="12.75" hidden="1" customHeight="1" x14ac:dyDescent="0.2">
      <c r="A308" s="133"/>
      <c r="B308" s="83"/>
      <c r="C308" s="168"/>
      <c r="D308" s="168"/>
      <c r="E308" s="168"/>
      <c r="F308" s="168"/>
      <c r="G308" s="168"/>
      <c r="H308" s="169"/>
      <c r="I308" s="170"/>
      <c r="J308" s="171"/>
      <c r="K308" s="15"/>
    </row>
    <row r="309" spans="1:12" ht="12.75" customHeight="1" x14ac:dyDescent="0.2">
      <c r="A309" s="133" t="s">
        <v>16</v>
      </c>
      <c r="B309" s="76" t="s">
        <v>9</v>
      </c>
      <c r="C309" s="144" t="s">
        <v>46</v>
      </c>
      <c r="D309" s="145"/>
      <c r="E309" s="145"/>
      <c r="F309" s="145"/>
      <c r="G309" s="146"/>
      <c r="H309" s="73">
        <v>1410300</v>
      </c>
      <c r="I309" s="73">
        <v>-1585612.66</v>
      </c>
      <c r="J309" s="172">
        <f>IF(IF(H309="",0,H309)=0,0,(IF(H309&gt;0,IF(I309&gt;H309,0,H309-I309),IF(I309&gt;H309,H309-I309,0))))</f>
        <v>2995912.66</v>
      </c>
    </row>
    <row r="310" spans="1:12" ht="22.5" x14ac:dyDescent="0.2">
      <c r="A310" s="133" t="s">
        <v>47</v>
      </c>
      <c r="B310" s="76" t="s">
        <v>9</v>
      </c>
      <c r="C310" s="144" t="s">
        <v>48</v>
      </c>
      <c r="D310" s="145"/>
      <c r="E310" s="145"/>
      <c r="F310" s="145"/>
      <c r="G310" s="146"/>
      <c r="H310" s="73">
        <v>1410300</v>
      </c>
      <c r="I310" s="73">
        <v>-1585612.66</v>
      </c>
      <c r="J310" s="172">
        <f>IF(IF(H310="",0,H310)=0,0,(IF(H310&gt;0,IF(I310&gt;H310,0,H310-I310),IF(I310&gt;H310,H310-I310,0))))</f>
        <v>2995912.66</v>
      </c>
    </row>
    <row r="311" spans="1:12" ht="35.25" customHeight="1" x14ac:dyDescent="0.2">
      <c r="A311" s="133" t="s">
        <v>50</v>
      </c>
      <c r="B311" s="76" t="s">
        <v>9</v>
      </c>
      <c r="C311" s="144" t="s">
        <v>49</v>
      </c>
      <c r="D311" s="145"/>
      <c r="E311" s="145"/>
      <c r="F311" s="145"/>
      <c r="G311" s="146"/>
      <c r="H311" s="73">
        <v>0</v>
      </c>
      <c r="I311" s="73">
        <v>0</v>
      </c>
      <c r="J311" s="172">
        <f>IF(IF(H311="",0,H311)=0,0,(IF(H311&gt;0,IF(I311&gt;H311,0,H311-I311),IF(I311&gt;H311,H311-I311,0))))</f>
        <v>0</v>
      </c>
    </row>
    <row r="312" spans="1:12" x14ac:dyDescent="0.2">
      <c r="A312" s="133" t="s">
        <v>56</v>
      </c>
      <c r="B312" s="76" t="s">
        <v>14</v>
      </c>
      <c r="C312" s="173" t="s">
        <v>57</v>
      </c>
      <c r="D312" s="174" t="s">
        <v>63</v>
      </c>
      <c r="E312" s="145"/>
      <c r="F312" s="145"/>
      <c r="G312" s="146"/>
      <c r="H312" s="73">
        <v>-12730600</v>
      </c>
      <c r="I312" s="73">
        <v>-8142385.1799999997</v>
      </c>
      <c r="J312" s="175" t="s">
        <v>51</v>
      </c>
      <c r="K312" s="10" t="str">
        <f t="shared" ref="K312:K321" si="6">C312 &amp; D312 &amp; G312</f>
        <v>93800000000000000000</v>
      </c>
      <c r="L312" s="10" t="s">
        <v>64</v>
      </c>
    </row>
    <row r="313" spans="1:12" x14ac:dyDescent="0.2">
      <c r="A313" s="133" t="s">
        <v>77</v>
      </c>
      <c r="B313" s="76" t="s">
        <v>14</v>
      </c>
      <c r="C313" s="173" t="s">
        <v>57</v>
      </c>
      <c r="D313" s="174" t="s">
        <v>76</v>
      </c>
      <c r="E313" s="145"/>
      <c r="F313" s="145"/>
      <c r="G313" s="146"/>
      <c r="H313" s="73">
        <v>-12730600</v>
      </c>
      <c r="I313" s="73">
        <v>-8142385.1799999997</v>
      </c>
      <c r="J313" s="175" t="s">
        <v>51</v>
      </c>
      <c r="K313" s="10" t="str">
        <f t="shared" si="6"/>
        <v>93801050000000000500</v>
      </c>
      <c r="L313" s="10" t="s">
        <v>78</v>
      </c>
    </row>
    <row r="314" spans="1:12" x14ac:dyDescent="0.2">
      <c r="A314" s="133" t="s">
        <v>80</v>
      </c>
      <c r="B314" s="76" t="s">
        <v>14</v>
      </c>
      <c r="C314" s="173" t="s">
        <v>57</v>
      </c>
      <c r="D314" s="174" t="s">
        <v>79</v>
      </c>
      <c r="E314" s="145"/>
      <c r="F314" s="145"/>
      <c r="G314" s="146"/>
      <c r="H314" s="73">
        <v>-12730600</v>
      </c>
      <c r="I314" s="73">
        <v>-8142385.1799999997</v>
      </c>
      <c r="J314" s="175" t="s">
        <v>51</v>
      </c>
      <c r="K314" s="10" t="str">
        <f t="shared" si="6"/>
        <v>93801050200000000500</v>
      </c>
      <c r="L314" s="10" t="s">
        <v>81</v>
      </c>
    </row>
    <row r="315" spans="1:12" ht="22.5" x14ac:dyDescent="0.2">
      <c r="A315" s="133" t="s">
        <v>83</v>
      </c>
      <c r="B315" s="76" t="s">
        <v>14</v>
      </c>
      <c r="C315" s="173" t="s">
        <v>57</v>
      </c>
      <c r="D315" s="174" t="s">
        <v>82</v>
      </c>
      <c r="E315" s="145"/>
      <c r="F315" s="145"/>
      <c r="G315" s="146"/>
      <c r="H315" s="73">
        <v>-12730600</v>
      </c>
      <c r="I315" s="73">
        <v>-8142385.1799999997</v>
      </c>
      <c r="J315" s="175" t="s">
        <v>51</v>
      </c>
      <c r="K315" s="10" t="str">
        <f t="shared" si="6"/>
        <v>93801050201000000510</v>
      </c>
      <c r="L315" s="10" t="s">
        <v>84</v>
      </c>
    </row>
    <row r="316" spans="1:12" ht="22.5" x14ac:dyDescent="0.2">
      <c r="A316" s="133" t="s">
        <v>86</v>
      </c>
      <c r="B316" s="76" t="s">
        <v>14</v>
      </c>
      <c r="C316" s="176" t="s">
        <v>57</v>
      </c>
      <c r="D316" s="177" t="s">
        <v>85</v>
      </c>
      <c r="E316" s="177"/>
      <c r="F316" s="177"/>
      <c r="G316" s="178"/>
      <c r="H316" s="179">
        <v>-12730600</v>
      </c>
      <c r="I316" s="179">
        <v>-8142385.1799999997</v>
      </c>
      <c r="J316" s="180" t="s">
        <v>17</v>
      </c>
      <c r="K316" s="10" t="str">
        <f t="shared" si="6"/>
        <v>93801050201100000510</v>
      </c>
      <c r="L316" s="1" t="str">
        <f>C316 &amp; D316 &amp; G316</f>
        <v>93801050201100000510</v>
      </c>
    </row>
    <row r="317" spans="1:12" x14ac:dyDescent="0.2">
      <c r="A317" s="133" t="s">
        <v>56</v>
      </c>
      <c r="B317" s="76" t="s">
        <v>15</v>
      </c>
      <c r="C317" s="173" t="s">
        <v>57</v>
      </c>
      <c r="D317" s="174" t="s">
        <v>63</v>
      </c>
      <c r="E317" s="145"/>
      <c r="F317" s="145"/>
      <c r="G317" s="146"/>
      <c r="H317" s="73">
        <v>14140900</v>
      </c>
      <c r="I317" s="73">
        <v>6556772.5199999996</v>
      </c>
      <c r="J317" s="175" t="s">
        <v>51</v>
      </c>
      <c r="K317" s="10" t="str">
        <f t="shared" si="6"/>
        <v>93800000000000000000</v>
      </c>
      <c r="L317" s="10" t="s">
        <v>64</v>
      </c>
    </row>
    <row r="318" spans="1:12" x14ac:dyDescent="0.2">
      <c r="A318" s="133" t="s">
        <v>65</v>
      </c>
      <c r="B318" s="76" t="s">
        <v>15</v>
      </c>
      <c r="C318" s="173" t="s">
        <v>57</v>
      </c>
      <c r="D318" s="174" t="s">
        <v>66</v>
      </c>
      <c r="E318" s="145"/>
      <c r="F318" s="145"/>
      <c r="G318" s="146"/>
      <c r="H318" s="73">
        <v>14140900</v>
      </c>
      <c r="I318" s="73">
        <v>6556772.5199999996</v>
      </c>
      <c r="J318" s="175" t="s">
        <v>51</v>
      </c>
      <c r="K318" s="10" t="str">
        <f t="shared" si="6"/>
        <v>93801050000000000600</v>
      </c>
      <c r="L318" s="10" t="s">
        <v>67</v>
      </c>
    </row>
    <row r="319" spans="1:12" x14ac:dyDescent="0.2">
      <c r="A319" s="133" t="s">
        <v>68</v>
      </c>
      <c r="B319" s="76" t="s">
        <v>15</v>
      </c>
      <c r="C319" s="173" t="s">
        <v>57</v>
      </c>
      <c r="D319" s="174" t="s">
        <v>69</v>
      </c>
      <c r="E319" s="145"/>
      <c r="F319" s="145"/>
      <c r="G319" s="146"/>
      <c r="H319" s="73">
        <v>14140900</v>
      </c>
      <c r="I319" s="73">
        <v>6556772.5199999996</v>
      </c>
      <c r="J319" s="175" t="s">
        <v>51</v>
      </c>
      <c r="K319" s="10" t="str">
        <f t="shared" si="6"/>
        <v>93801050200000000600</v>
      </c>
      <c r="L319" s="10" t="s">
        <v>70</v>
      </c>
    </row>
    <row r="320" spans="1:12" ht="22.5" x14ac:dyDescent="0.2">
      <c r="A320" s="133" t="s">
        <v>71</v>
      </c>
      <c r="B320" s="76" t="s">
        <v>15</v>
      </c>
      <c r="C320" s="173" t="s">
        <v>57</v>
      </c>
      <c r="D320" s="174" t="s">
        <v>72</v>
      </c>
      <c r="E320" s="145"/>
      <c r="F320" s="145"/>
      <c r="G320" s="146"/>
      <c r="H320" s="73">
        <v>14140900</v>
      </c>
      <c r="I320" s="73">
        <v>6556772.5199999996</v>
      </c>
      <c r="J320" s="175" t="s">
        <v>51</v>
      </c>
      <c r="K320" s="10" t="str">
        <f t="shared" si="6"/>
        <v>93801050201000000610</v>
      </c>
      <c r="L320" s="10" t="s">
        <v>73</v>
      </c>
    </row>
    <row r="321" spans="1:12" ht="22.5" x14ac:dyDescent="0.2">
      <c r="A321" s="181" t="s">
        <v>74</v>
      </c>
      <c r="B321" s="76" t="s">
        <v>15</v>
      </c>
      <c r="C321" s="176" t="s">
        <v>57</v>
      </c>
      <c r="D321" s="177" t="s">
        <v>75</v>
      </c>
      <c r="E321" s="177"/>
      <c r="F321" s="177"/>
      <c r="G321" s="178"/>
      <c r="H321" s="182">
        <v>14140900</v>
      </c>
      <c r="I321" s="182">
        <v>6556772.5199999996</v>
      </c>
      <c r="J321" s="183" t="s">
        <v>17</v>
      </c>
      <c r="K321" s="9" t="str">
        <f t="shared" si="6"/>
        <v>93801050201100000610</v>
      </c>
      <c r="L321" s="1" t="str">
        <f>C321 &amp; D321 &amp; G321</f>
        <v>93801050201100000610</v>
      </c>
    </row>
    <row r="322" spans="1:12" x14ac:dyDescent="0.2">
      <c r="A322" s="121"/>
      <c r="B322" s="130"/>
      <c r="C322" s="34"/>
      <c r="D322" s="34"/>
      <c r="E322" s="34"/>
      <c r="F322" s="34"/>
      <c r="G322" s="34"/>
      <c r="H322" s="34"/>
      <c r="I322" s="34"/>
      <c r="J322" s="34"/>
      <c r="K322" s="2"/>
    </row>
    <row r="323" spans="1:12" x14ac:dyDescent="0.2">
      <c r="A323" s="121"/>
      <c r="B323" s="130"/>
      <c r="C323" s="34"/>
      <c r="D323" s="34"/>
      <c r="E323" s="34"/>
      <c r="F323" s="34"/>
      <c r="G323" s="34"/>
      <c r="H323" s="34"/>
      <c r="I323" s="34"/>
      <c r="J323" s="34"/>
      <c r="K323" s="8"/>
      <c r="L323" s="8"/>
    </row>
    <row r="324" spans="1:12" ht="21.75" customHeight="1" x14ac:dyDescent="0.2">
      <c r="A324" s="184" t="s">
        <v>570</v>
      </c>
      <c r="B324" s="184"/>
      <c r="C324" s="184"/>
      <c r="D324" s="184"/>
      <c r="E324" s="184"/>
      <c r="F324" s="184"/>
      <c r="G324" s="184"/>
      <c r="H324" s="184"/>
      <c r="I324" s="184"/>
      <c r="J324" s="184"/>
      <c r="K324" s="8"/>
      <c r="L324" s="8"/>
    </row>
    <row r="325" spans="1:12" x14ac:dyDescent="0.2">
      <c r="A325" s="184"/>
      <c r="B325" s="184"/>
      <c r="C325" s="184"/>
      <c r="D325" s="184"/>
      <c r="E325" s="184"/>
      <c r="F325" s="184"/>
      <c r="G325" s="184"/>
      <c r="H325" s="184"/>
      <c r="I325" s="184"/>
      <c r="J325" s="184"/>
      <c r="K325" s="8"/>
      <c r="L325" s="8"/>
    </row>
    <row r="326" spans="1:12" x14ac:dyDescent="0.2">
      <c r="A326" s="185" t="s">
        <v>580</v>
      </c>
      <c r="B326" s="186"/>
      <c r="C326" s="186"/>
      <c r="D326" s="186"/>
      <c r="E326" s="187"/>
      <c r="F326" s="187"/>
      <c r="G326" s="187"/>
      <c r="H326" s="187"/>
      <c r="I326" s="187"/>
      <c r="J326" s="187"/>
      <c r="K326" s="8"/>
      <c r="L326" s="8"/>
    </row>
    <row r="327" spans="1:12" ht="21.75" customHeight="1" x14ac:dyDescent="0.2">
      <c r="A327" s="188" t="s">
        <v>571</v>
      </c>
      <c r="B327" s="188"/>
      <c r="C327" s="189"/>
      <c r="D327" s="190"/>
      <c r="E327" s="191"/>
      <c r="F327" s="192"/>
      <c r="G327" s="193"/>
      <c r="H327" s="193"/>
      <c r="I327" s="193"/>
      <c r="J327" s="193"/>
      <c r="K327" s="8"/>
      <c r="L327" s="8"/>
    </row>
    <row r="328" spans="1:12" x14ac:dyDescent="0.2">
      <c r="A328" s="188" t="s">
        <v>572</v>
      </c>
      <c r="B328" s="188"/>
      <c r="C328" s="194"/>
      <c r="D328" s="195"/>
      <c r="E328" s="191"/>
      <c r="F328" s="192"/>
      <c r="G328" s="193"/>
      <c r="H328" s="193"/>
      <c r="I328" s="193"/>
      <c r="J328" s="193"/>
      <c r="K328" s="8"/>
      <c r="L328" s="8"/>
    </row>
    <row r="329" spans="1:12" x14ac:dyDescent="0.2">
      <c r="A329" s="188" t="s">
        <v>1</v>
      </c>
      <c r="B329" s="188"/>
      <c r="C329" s="189"/>
      <c r="D329" s="195"/>
      <c r="E329" s="191"/>
      <c r="F329" s="193"/>
      <c r="G329" s="193"/>
      <c r="H329" s="193"/>
      <c r="I329" s="193"/>
      <c r="J329" s="193"/>
      <c r="K329" s="8"/>
      <c r="L329" s="8"/>
    </row>
    <row r="330" spans="1:12" x14ac:dyDescent="0.2">
      <c r="A330" s="196" t="s">
        <v>573</v>
      </c>
      <c r="B330" s="197" t="s">
        <v>574</v>
      </c>
      <c r="C330" s="198"/>
      <c r="D330" s="199"/>
      <c r="E330" s="200" t="s">
        <v>575</v>
      </c>
      <c r="F330" s="201"/>
      <c r="G330" s="193"/>
      <c r="H330" s="193"/>
      <c r="I330" s="193"/>
      <c r="J330" s="193"/>
      <c r="K330" s="8"/>
      <c r="L330" s="8"/>
    </row>
    <row r="331" spans="1:12" x14ac:dyDescent="0.2">
      <c r="A331" s="196"/>
      <c r="B331" s="202"/>
      <c r="C331" s="203"/>
      <c r="D331" s="204"/>
      <c r="E331" s="205"/>
      <c r="F331" s="201"/>
      <c r="G331" s="193"/>
      <c r="H331" s="193"/>
      <c r="I331" s="193"/>
      <c r="J331" s="193"/>
      <c r="K331" s="8"/>
      <c r="L331" s="8"/>
    </row>
    <row r="332" spans="1:12" x14ac:dyDescent="0.2">
      <c r="A332" s="206">
        <v>1</v>
      </c>
      <c r="B332" s="207">
        <v>2</v>
      </c>
      <c r="C332" s="208"/>
      <c r="D332" s="209"/>
      <c r="E332" s="210">
        <v>3</v>
      </c>
      <c r="F332" s="211"/>
      <c r="G332" s="193"/>
      <c r="H332" s="193"/>
      <c r="I332" s="193"/>
      <c r="J332" s="193"/>
      <c r="K332" s="8"/>
      <c r="L332" s="8"/>
    </row>
    <row r="333" spans="1:12" ht="15.75" x14ac:dyDescent="0.2">
      <c r="A333" s="212" t="s">
        <v>188</v>
      </c>
      <c r="B333" s="213">
        <v>5000</v>
      </c>
      <c r="C333" s="214"/>
      <c r="D333" s="215"/>
      <c r="E333" s="216">
        <v>0</v>
      </c>
      <c r="F333" s="211"/>
      <c r="G333" s="193"/>
      <c r="H333" s="193"/>
      <c r="I333" s="193"/>
      <c r="J333" s="193"/>
      <c r="K333" s="8"/>
      <c r="L333" s="8"/>
    </row>
    <row r="334" spans="1:12" x14ac:dyDescent="0.2">
      <c r="A334" s="193"/>
      <c r="B334" s="193"/>
      <c r="C334" s="193"/>
      <c r="D334" s="193"/>
      <c r="E334" s="193"/>
      <c r="F334" s="193"/>
      <c r="G334" s="193"/>
      <c r="H334" s="193"/>
      <c r="I334" s="193"/>
      <c r="J334" s="193"/>
      <c r="K334" s="8"/>
      <c r="L334" s="8"/>
    </row>
    <row r="335" spans="1:12" x14ac:dyDescent="0.2">
      <c r="A335" s="217" t="s">
        <v>581</v>
      </c>
      <c r="B335" s="218"/>
      <c r="C335" s="218"/>
      <c r="D335" s="218"/>
      <c r="E335" s="218"/>
      <c r="F335" s="218"/>
      <c r="G335" s="218"/>
      <c r="H335" s="218"/>
      <c r="I335" s="218"/>
      <c r="J335" s="218"/>
      <c r="K335" s="8"/>
      <c r="L335" s="8"/>
    </row>
    <row r="336" spans="1:12" x14ac:dyDescent="0.2">
      <c r="A336" s="187"/>
      <c r="B336" s="187"/>
      <c r="C336" s="187"/>
      <c r="D336" s="187"/>
      <c r="E336" s="187"/>
      <c r="F336" s="187"/>
      <c r="G336" s="187"/>
      <c r="H336" s="187"/>
      <c r="I336" s="187"/>
      <c r="J336" s="187"/>
      <c r="K336" s="8"/>
      <c r="L336" s="8"/>
    </row>
    <row r="337" spans="1:12" x14ac:dyDescent="0.2">
      <c r="A337" s="219"/>
      <c r="B337" s="219"/>
      <c r="C337" s="219"/>
      <c r="D337" s="219"/>
      <c r="E337" s="219"/>
      <c r="F337" s="219"/>
      <c r="G337" s="219"/>
      <c r="H337" s="219"/>
      <c r="I337" s="219"/>
      <c r="J337" s="219"/>
      <c r="K337" s="8"/>
      <c r="L337" s="8"/>
    </row>
    <row r="338" spans="1:12" ht="15.75" x14ac:dyDescent="0.25">
      <c r="A338" s="220" t="s">
        <v>576</v>
      </c>
      <c r="B338" s="220"/>
      <c r="C338" s="220"/>
      <c r="D338" s="220"/>
      <c r="E338" s="220"/>
      <c r="F338" s="220"/>
      <c r="G338" s="220">
        <v>5</v>
      </c>
      <c r="H338" s="221"/>
      <c r="I338" s="34"/>
      <c r="J338" s="34"/>
    </row>
    <row r="339" spans="1:12" ht="15.75" x14ac:dyDescent="0.25">
      <c r="A339" s="220" t="s">
        <v>577</v>
      </c>
      <c r="B339" s="220"/>
      <c r="C339" s="220"/>
      <c r="D339" s="220"/>
      <c r="E339" s="220"/>
      <c r="F339" s="222">
        <v>1039.9000000000001</v>
      </c>
      <c r="G339" s="223"/>
      <c r="H339" s="221"/>
      <c r="I339" s="34"/>
      <c r="J339" s="34"/>
    </row>
    <row r="340" spans="1:12" ht="15.75" x14ac:dyDescent="0.25">
      <c r="A340" s="220"/>
      <c r="B340" s="220"/>
      <c r="C340" s="220"/>
      <c r="D340" s="220"/>
      <c r="E340" s="220"/>
      <c r="F340" s="220"/>
      <c r="G340" s="220"/>
      <c r="H340" s="221"/>
      <c r="I340" s="34"/>
      <c r="J340" s="34"/>
    </row>
    <row r="341" spans="1:12" ht="15.75" x14ac:dyDescent="0.25">
      <c r="A341" s="220" t="s">
        <v>578</v>
      </c>
      <c r="B341" s="220"/>
      <c r="C341" s="220"/>
      <c r="D341" s="220"/>
      <c r="E341" s="220"/>
      <c r="F341" s="220"/>
      <c r="G341" s="220">
        <v>4.5</v>
      </c>
      <c r="H341" s="220"/>
      <c r="I341" s="193"/>
      <c r="J341" s="193"/>
    </row>
    <row r="342" spans="1:12" ht="15.75" x14ac:dyDescent="0.25">
      <c r="A342" s="220" t="s">
        <v>579</v>
      </c>
      <c r="B342" s="220"/>
      <c r="C342" s="220"/>
      <c r="D342" s="220"/>
      <c r="E342" s="220"/>
      <c r="F342" s="222">
        <v>646</v>
      </c>
      <c r="G342" s="223"/>
      <c r="H342" s="220"/>
      <c r="I342" s="193"/>
      <c r="J342" s="193"/>
    </row>
  </sheetData>
  <mergeCells count="329">
    <mergeCell ref="D321:G321"/>
    <mergeCell ref="A77:A79"/>
    <mergeCell ref="C81:G81"/>
    <mergeCell ref="C77:G79"/>
    <mergeCell ref="E91:F91"/>
    <mergeCell ref="I293:I295"/>
    <mergeCell ref="C289:G289"/>
    <mergeCell ref="E83:F83"/>
    <mergeCell ref="E84:F84"/>
    <mergeCell ref="E85:F85"/>
    <mergeCell ref="E86:F86"/>
    <mergeCell ref="E87:F87"/>
    <mergeCell ref="E88:F88"/>
    <mergeCell ref="E89:F89"/>
    <mergeCell ref="E90:F90"/>
    <mergeCell ref="A293:A295"/>
    <mergeCell ref="E92:F92"/>
    <mergeCell ref="E93:F93"/>
    <mergeCell ref="E94:F94"/>
    <mergeCell ref="E95:F95"/>
    <mergeCell ref="E96:F96"/>
    <mergeCell ref="D316:G316"/>
    <mergeCell ref="D312:G312"/>
    <mergeCell ref="B293:B295"/>
    <mergeCell ref="C299:G299"/>
    <mergeCell ref="D317:G317"/>
    <mergeCell ref="D318:G318"/>
    <mergeCell ref="D314:G314"/>
    <mergeCell ref="D315:G315"/>
    <mergeCell ref="D319:G319"/>
    <mergeCell ref="D320:G320"/>
    <mergeCell ref="C300:G300"/>
    <mergeCell ref="C304:G304"/>
    <mergeCell ref="C305:G305"/>
    <mergeCell ref="C309:G309"/>
    <mergeCell ref="C311:G311"/>
    <mergeCell ref="H293:H295"/>
    <mergeCell ref="C293:G295"/>
    <mergeCell ref="D301:G301"/>
    <mergeCell ref="C296:G296"/>
    <mergeCell ref="C297:G297"/>
    <mergeCell ref="C298:G298"/>
    <mergeCell ref="C310:G310"/>
    <mergeCell ref="D302:G302"/>
    <mergeCell ref="J293:J295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80:G80"/>
    <mergeCell ref="A291:J291"/>
    <mergeCell ref="C82:G82"/>
    <mergeCell ref="H77:H79"/>
    <mergeCell ref="B77:B79"/>
    <mergeCell ref="A75:J75"/>
    <mergeCell ref="J77:J79"/>
    <mergeCell ref="I77:I79"/>
    <mergeCell ref="D313:G313"/>
    <mergeCell ref="D306:G306"/>
    <mergeCell ref="D307:G307"/>
    <mergeCell ref="E102:F102"/>
    <mergeCell ref="E103:F103"/>
    <mergeCell ref="E104:F104"/>
    <mergeCell ref="E105:F105"/>
    <mergeCell ref="E106:F106"/>
    <mergeCell ref="E97:F97"/>
    <mergeCell ref="E98:F98"/>
    <mergeCell ref="E99:F99"/>
    <mergeCell ref="E100:F100"/>
    <mergeCell ref="E101:F101"/>
    <mergeCell ref="E112:F112"/>
    <mergeCell ref="E113:F113"/>
    <mergeCell ref="E114:F114"/>
    <mergeCell ref="E115:F115"/>
    <mergeCell ref="E116:F116"/>
    <mergeCell ref="E107:F107"/>
    <mergeCell ref="E108:F108"/>
    <mergeCell ref="E109:F109"/>
    <mergeCell ref="E110:F110"/>
    <mergeCell ref="E111:F111"/>
    <mergeCell ref="E122:F122"/>
    <mergeCell ref="E123:F123"/>
    <mergeCell ref="E124:F124"/>
    <mergeCell ref="E125:F125"/>
    <mergeCell ref="E126:F126"/>
    <mergeCell ref="E117:F117"/>
    <mergeCell ref="E118:F118"/>
    <mergeCell ref="E119:F119"/>
    <mergeCell ref="E120:F120"/>
    <mergeCell ref="E121:F121"/>
    <mergeCell ref="E132:F132"/>
    <mergeCell ref="E133:F133"/>
    <mergeCell ref="E134:F134"/>
    <mergeCell ref="E135:F135"/>
    <mergeCell ref="E136:F136"/>
    <mergeCell ref="E127:F127"/>
    <mergeCell ref="E128:F128"/>
    <mergeCell ref="E129:F129"/>
    <mergeCell ref="E130:F130"/>
    <mergeCell ref="E131:F131"/>
    <mergeCell ref="E142:F142"/>
    <mergeCell ref="E143:F143"/>
    <mergeCell ref="E144:F144"/>
    <mergeCell ref="E145:F145"/>
    <mergeCell ref="E146:F146"/>
    <mergeCell ref="E137:F137"/>
    <mergeCell ref="E138:F138"/>
    <mergeCell ref="E139:F139"/>
    <mergeCell ref="E140:F140"/>
    <mergeCell ref="E141:F141"/>
    <mergeCell ref="E152:F152"/>
    <mergeCell ref="E153:F153"/>
    <mergeCell ref="E154:F154"/>
    <mergeCell ref="E155:F155"/>
    <mergeCell ref="E156:F156"/>
    <mergeCell ref="E147:F147"/>
    <mergeCell ref="E148:F148"/>
    <mergeCell ref="E149:F149"/>
    <mergeCell ref="E150:F150"/>
    <mergeCell ref="E151:F151"/>
    <mergeCell ref="E162:F162"/>
    <mergeCell ref="E163:F163"/>
    <mergeCell ref="E164:F164"/>
    <mergeCell ref="E165:F165"/>
    <mergeCell ref="E166:F166"/>
    <mergeCell ref="E157:F157"/>
    <mergeCell ref="E158:F158"/>
    <mergeCell ref="E159:F159"/>
    <mergeCell ref="E160:F160"/>
    <mergeCell ref="E161:F161"/>
    <mergeCell ref="E172:F172"/>
    <mergeCell ref="E173:F173"/>
    <mergeCell ref="E174:F174"/>
    <mergeCell ref="E175:F175"/>
    <mergeCell ref="E176:F176"/>
    <mergeCell ref="E167:F167"/>
    <mergeCell ref="E168:F168"/>
    <mergeCell ref="E169:F169"/>
    <mergeCell ref="E170:F170"/>
    <mergeCell ref="E171:F171"/>
    <mergeCell ref="E182:F182"/>
    <mergeCell ref="E183:F183"/>
    <mergeCell ref="E184:F184"/>
    <mergeCell ref="E185:F185"/>
    <mergeCell ref="E186:F186"/>
    <mergeCell ref="E177:F177"/>
    <mergeCell ref="E178:F178"/>
    <mergeCell ref="E179:F179"/>
    <mergeCell ref="E180:F180"/>
    <mergeCell ref="E181:F181"/>
    <mergeCell ref="E192:F192"/>
    <mergeCell ref="E193:F193"/>
    <mergeCell ref="E194:F194"/>
    <mergeCell ref="E195:F195"/>
    <mergeCell ref="E196:F196"/>
    <mergeCell ref="E187:F187"/>
    <mergeCell ref="E188:F188"/>
    <mergeCell ref="E189:F189"/>
    <mergeCell ref="E190:F190"/>
    <mergeCell ref="E191:F191"/>
    <mergeCell ref="E202:F202"/>
    <mergeCell ref="E203:F203"/>
    <mergeCell ref="E204:F204"/>
    <mergeCell ref="E205:F205"/>
    <mergeCell ref="E206:F206"/>
    <mergeCell ref="E197:F197"/>
    <mergeCell ref="E198:F198"/>
    <mergeCell ref="E199:F199"/>
    <mergeCell ref="E200:F200"/>
    <mergeCell ref="E201:F201"/>
    <mergeCell ref="E212:F212"/>
    <mergeCell ref="E213:F213"/>
    <mergeCell ref="E214:F214"/>
    <mergeCell ref="E215:F215"/>
    <mergeCell ref="E216:F216"/>
    <mergeCell ref="E207:F207"/>
    <mergeCell ref="E208:F208"/>
    <mergeCell ref="E209:F209"/>
    <mergeCell ref="E210:F210"/>
    <mergeCell ref="E211:F211"/>
    <mergeCell ref="E222:F222"/>
    <mergeCell ref="E223:F223"/>
    <mergeCell ref="E224:F224"/>
    <mergeCell ref="E225:F225"/>
    <mergeCell ref="E226:F226"/>
    <mergeCell ref="E217:F217"/>
    <mergeCell ref="E218:F218"/>
    <mergeCell ref="E219:F219"/>
    <mergeCell ref="E220:F220"/>
    <mergeCell ref="E221:F221"/>
    <mergeCell ref="E232:F232"/>
    <mergeCell ref="E233:F233"/>
    <mergeCell ref="E234:F234"/>
    <mergeCell ref="E235:F235"/>
    <mergeCell ref="E236:F236"/>
    <mergeCell ref="E227:F227"/>
    <mergeCell ref="E228:F228"/>
    <mergeCell ref="E229:F229"/>
    <mergeCell ref="E230:F230"/>
    <mergeCell ref="E231:F231"/>
    <mergeCell ref="E242:F242"/>
    <mergeCell ref="E243:F243"/>
    <mergeCell ref="E244:F244"/>
    <mergeCell ref="E245:F245"/>
    <mergeCell ref="E246:F246"/>
    <mergeCell ref="E237:F237"/>
    <mergeCell ref="E238:F238"/>
    <mergeCell ref="E239:F239"/>
    <mergeCell ref="E240:F240"/>
    <mergeCell ref="E241:F241"/>
    <mergeCell ref="E252:F252"/>
    <mergeCell ref="E253:F253"/>
    <mergeCell ref="E254:F254"/>
    <mergeCell ref="E255:F255"/>
    <mergeCell ref="E256:F256"/>
    <mergeCell ref="E247:F247"/>
    <mergeCell ref="E248:F248"/>
    <mergeCell ref="E249:F249"/>
    <mergeCell ref="E250:F250"/>
    <mergeCell ref="E251:F251"/>
    <mergeCell ref="E286:F286"/>
    <mergeCell ref="E277:F277"/>
    <mergeCell ref="E278:F278"/>
    <mergeCell ref="E279:F279"/>
    <mergeCell ref="E280:F280"/>
    <mergeCell ref="E281:F281"/>
    <mergeCell ref="E272:F272"/>
    <mergeCell ref="E273:F273"/>
    <mergeCell ref="E274:F274"/>
    <mergeCell ref="E275:F275"/>
    <mergeCell ref="E276:F276"/>
    <mergeCell ref="D17:G17"/>
    <mergeCell ref="D18:G18"/>
    <mergeCell ref="D19:G19"/>
    <mergeCell ref="D20:G20"/>
    <mergeCell ref="D21:G21"/>
    <mergeCell ref="E282:F282"/>
    <mergeCell ref="E283:F283"/>
    <mergeCell ref="E284:F284"/>
    <mergeCell ref="E285:F285"/>
    <mergeCell ref="E267:F267"/>
    <mergeCell ref="E268:F268"/>
    <mergeCell ref="E269:F269"/>
    <mergeCell ref="E270:F270"/>
    <mergeCell ref="E271:F271"/>
    <mergeCell ref="E262:F262"/>
    <mergeCell ref="E263:F263"/>
    <mergeCell ref="E264:F264"/>
    <mergeCell ref="E265:F265"/>
    <mergeCell ref="E266:F266"/>
    <mergeCell ref="E257:F257"/>
    <mergeCell ref="E258:F258"/>
    <mergeCell ref="E259:F259"/>
    <mergeCell ref="E260:F260"/>
    <mergeCell ref="E261:F261"/>
    <mergeCell ref="D27:G27"/>
    <mergeCell ref="D28:G28"/>
    <mergeCell ref="D29:G29"/>
    <mergeCell ref="D30:G30"/>
    <mergeCell ref="D31:G31"/>
    <mergeCell ref="D22:G22"/>
    <mergeCell ref="D23:G23"/>
    <mergeCell ref="D24:G24"/>
    <mergeCell ref="D25:G25"/>
    <mergeCell ref="D26:G26"/>
    <mergeCell ref="D37:G37"/>
    <mergeCell ref="D38:G38"/>
    <mergeCell ref="D39:G39"/>
    <mergeCell ref="D40:G40"/>
    <mergeCell ref="D41:G41"/>
    <mergeCell ref="D32:G32"/>
    <mergeCell ref="D33:G33"/>
    <mergeCell ref="D34:G34"/>
    <mergeCell ref="D35:G35"/>
    <mergeCell ref="D36:G36"/>
    <mergeCell ref="D47:G47"/>
    <mergeCell ref="D48:G48"/>
    <mergeCell ref="D49:G49"/>
    <mergeCell ref="D50:G50"/>
    <mergeCell ref="D51:G51"/>
    <mergeCell ref="D42:G42"/>
    <mergeCell ref="D43:G43"/>
    <mergeCell ref="D44:G44"/>
    <mergeCell ref="D45:G45"/>
    <mergeCell ref="D46:G46"/>
    <mergeCell ref="D57:G57"/>
    <mergeCell ref="D58:G58"/>
    <mergeCell ref="D59:G59"/>
    <mergeCell ref="D60:G60"/>
    <mergeCell ref="D61:G61"/>
    <mergeCell ref="D52:G52"/>
    <mergeCell ref="D53:G53"/>
    <mergeCell ref="D54:G54"/>
    <mergeCell ref="D55:G55"/>
    <mergeCell ref="D56:G56"/>
    <mergeCell ref="D72:G72"/>
    <mergeCell ref="D67:G67"/>
    <mergeCell ref="D68:G68"/>
    <mergeCell ref="D69:G69"/>
    <mergeCell ref="D70:G70"/>
    <mergeCell ref="D71:G71"/>
    <mergeCell ref="D62:G62"/>
    <mergeCell ref="D63:G63"/>
    <mergeCell ref="D64:G64"/>
    <mergeCell ref="D65:G65"/>
    <mergeCell ref="D66:G66"/>
    <mergeCell ref="A335:J336"/>
    <mergeCell ref="F339:G339"/>
    <mergeCell ref="F342:G342"/>
    <mergeCell ref="A324:J325"/>
    <mergeCell ref="A326:J326"/>
    <mergeCell ref="A330:A331"/>
    <mergeCell ref="B330:D331"/>
    <mergeCell ref="E330:F331"/>
    <mergeCell ref="B332:D332"/>
    <mergeCell ref="E332:F332"/>
    <mergeCell ref="B333:D333"/>
    <mergeCell ref="E333:F333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Администрация</cp:lastModifiedBy>
  <cp:lastPrinted>2018-10-03T13:46:26Z</cp:lastPrinted>
  <dcterms:created xsi:type="dcterms:W3CDTF">2009-02-13T09:10:05Z</dcterms:created>
  <dcterms:modified xsi:type="dcterms:W3CDTF">2018-10-12T11:21:19Z</dcterms:modified>
</cp:coreProperties>
</file>